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АНАЛИЗ\Анализ 2024\СОВЕЩАНИЯ, ЗАСЕДАНИЯ ПРАВИТЕЛЬСТВА\9. Самообложение\"/>
    </mc:Choice>
  </mc:AlternateContent>
  <bookViews>
    <workbookView xWindow="0" yWindow="0" windowWidth="14835" windowHeight="11025"/>
  </bookViews>
  <sheets>
    <sheet name="районы" sheetId="2" r:id="rId1"/>
  </sheets>
  <definedNames>
    <definedName name="_xlnm.Print_Titles" localSheetId="0">районы!$A:$A</definedName>
    <definedName name="_xlnm.Print_Area" localSheetId="0">районы!$A$1:$AA$71</definedName>
  </definedNames>
  <calcPr calcId="152511"/>
</workbook>
</file>

<file path=xl/calcChain.xml><?xml version="1.0" encoding="utf-8"?>
<calcChain xmlns="http://schemas.openxmlformats.org/spreadsheetml/2006/main">
  <c r="AA70" i="2" l="1"/>
  <c r="Z70" i="2"/>
  <c r="AA69" i="2"/>
  <c r="Z69" i="2"/>
  <c r="AA68" i="2"/>
  <c r="Z68" i="2"/>
  <c r="AA67" i="2"/>
  <c r="Z67" i="2"/>
  <c r="AA66" i="2"/>
  <c r="Z66" i="2"/>
  <c r="AA65" i="2"/>
  <c r="Z65" i="2"/>
  <c r="AA64" i="2"/>
  <c r="Z64" i="2"/>
  <c r="AA63" i="2"/>
  <c r="Z63" i="2"/>
  <c r="AA62" i="2"/>
  <c r="Z62" i="2"/>
  <c r="AA61" i="2"/>
  <c r="Z61" i="2"/>
  <c r="AA60" i="2"/>
  <c r="Z60" i="2"/>
  <c r="AA59" i="2"/>
  <c r="Z59" i="2"/>
  <c r="AA58" i="2"/>
  <c r="Z58" i="2"/>
  <c r="AA57" i="2"/>
  <c r="Z57" i="2"/>
  <c r="AA56" i="2"/>
  <c r="Z56" i="2"/>
  <c r="AA55" i="2"/>
  <c r="Z55" i="2"/>
  <c r="AA54" i="2"/>
  <c r="Z54" i="2"/>
  <c r="AA53" i="2"/>
  <c r="Z53" i="2"/>
  <c r="AA52" i="2"/>
  <c r="Z52" i="2"/>
  <c r="AA51" i="2"/>
  <c r="Z51" i="2"/>
  <c r="AA50" i="2"/>
  <c r="Z50" i="2"/>
  <c r="AA49" i="2"/>
  <c r="Z49" i="2"/>
  <c r="AA48" i="2"/>
  <c r="Z48" i="2"/>
  <c r="AA47" i="2"/>
  <c r="Z47" i="2"/>
  <c r="AA46" i="2"/>
  <c r="Z46" i="2"/>
  <c r="AA45" i="2"/>
  <c r="Z45" i="2"/>
  <c r="AA44" i="2"/>
  <c r="Z44" i="2"/>
  <c r="AA43" i="2"/>
  <c r="Z43" i="2"/>
  <c r="AA42" i="2"/>
  <c r="Z42" i="2"/>
  <c r="AA41" i="2"/>
  <c r="Z41" i="2"/>
  <c r="AA40" i="2"/>
  <c r="Z40" i="2"/>
  <c r="AA39" i="2"/>
  <c r="Z39" i="2"/>
  <c r="AA38" i="2"/>
  <c r="Z38" i="2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AA26" i="2"/>
  <c r="Z26" i="2"/>
  <c r="AA25" i="2"/>
  <c r="Z25" i="2"/>
  <c r="AA24" i="2"/>
  <c r="Z24" i="2"/>
  <c r="AA23" i="2"/>
  <c r="Z23" i="2"/>
  <c r="AA22" i="2"/>
  <c r="Z22" i="2"/>
  <c r="AA21" i="2"/>
  <c r="Z21" i="2"/>
  <c r="AA20" i="2"/>
  <c r="Z20" i="2"/>
  <c r="AA19" i="2"/>
  <c r="Z19" i="2"/>
  <c r="AA18" i="2"/>
  <c r="Z18" i="2"/>
  <c r="AA17" i="2"/>
  <c r="Z17" i="2"/>
  <c r="AA16" i="2"/>
  <c r="Z16" i="2"/>
  <c r="AA15" i="2"/>
  <c r="Z15" i="2"/>
  <c r="AA14" i="2"/>
  <c r="Z14" i="2"/>
  <c r="AA13" i="2"/>
  <c r="Z13" i="2"/>
  <c r="AA12" i="2"/>
  <c r="Z12" i="2"/>
  <c r="AA11" i="2"/>
  <c r="Z11" i="2"/>
  <c r="AA10" i="2"/>
  <c r="Z10" i="2"/>
  <c r="AA9" i="2"/>
  <c r="Z9" i="2"/>
  <c r="W61" i="2" l="1"/>
  <c r="V61" i="2"/>
  <c r="W69" i="2"/>
  <c r="V69" i="2"/>
  <c r="W64" i="2"/>
  <c r="V64" i="2"/>
  <c r="W59" i="2"/>
  <c r="V59" i="2"/>
  <c r="W58" i="2"/>
  <c r="V58" i="2"/>
  <c r="W57" i="2"/>
  <c r="V57" i="2"/>
  <c r="W56" i="2"/>
  <c r="V56" i="2"/>
  <c r="W55" i="2"/>
  <c r="V55" i="2"/>
  <c r="W54" i="2"/>
  <c r="V54" i="2"/>
  <c r="W53" i="2"/>
  <c r="V53" i="2"/>
  <c r="W52" i="2"/>
  <c r="V52" i="2"/>
  <c r="W51" i="2"/>
  <c r="V51" i="2"/>
  <c r="W49" i="2"/>
  <c r="V49" i="2"/>
  <c r="W47" i="2"/>
  <c r="V47" i="2"/>
  <c r="W46" i="2"/>
  <c r="V46" i="2"/>
  <c r="W45" i="2"/>
  <c r="V45" i="2"/>
  <c r="W44" i="2"/>
  <c r="V44" i="2"/>
  <c r="W43" i="2"/>
  <c r="V43" i="2"/>
  <c r="W42" i="2"/>
  <c r="V42" i="2"/>
  <c r="W41" i="2"/>
  <c r="V41" i="2"/>
  <c r="W40" i="2"/>
  <c r="V40" i="2"/>
  <c r="W39" i="2"/>
  <c r="V39" i="2"/>
  <c r="W38" i="2"/>
  <c r="V38" i="2"/>
  <c r="W37" i="2"/>
  <c r="V37" i="2"/>
  <c r="W36" i="2"/>
  <c r="V36" i="2"/>
  <c r="W33" i="2"/>
  <c r="V33" i="2"/>
  <c r="W31" i="2"/>
  <c r="V31" i="2"/>
  <c r="W24" i="2"/>
  <c r="V24" i="2"/>
  <c r="W23" i="2"/>
  <c r="V23" i="2"/>
  <c r="W22" i="2"/>
  <c r="V22" i="2"/>
  <c r="W21" i="2"/>
  <c r="V21" i="2"/>
  <c r="W20" i="2"/>
  <c r="V20" i="2"/>
  <c r="W19" i="2"/>
  <c r="V19" i="2"/>
  <c r="W18" i="2"/>
  <c r="V18" i="2"/>
  <c r="W17" i="2"/>
  <c r="V17" i="2"/>
  <c r="W16" i="2"/>
  <c r="V16" i="2"/>
  <c r="W15" i="2"/>
  <c r="V15" i="2"/>
  <c r="W13" i="2"/>
  <c r="V13" i="2"/>
  <c r="W12" i="2"/>
  <c r="V12" i="2"/>
  <c r="W11" i="2"/>
  <c r="V11" i="2"/>
  <c r="W10" i="2"/>
  <c r="V10" i="2"/>
  <c r="W9" i="2"/>
  <c r="V9" i="2"/>
  <c r="U64" i="2"/>
  <c r="U20" i="2"/>
  <c r="U19" i="2"/>
  <c r="U18" i="2"/>
  <c r="U17" i="2"/>
  <c r="U15" i="2"/>
  <c r="S33" i="2" l="1"/>
  <c r="S31" i="2"/>
  <c r="S24" i="2"/>
  <c r="S20" i="2"/>
  <c r="S9" i="2"/>
  <c r="Q61" i="2" l="1"/>
  <c r="Q59" i="2"/>
  <c r="Q58" i="2"/>
  <c r="Q57" i="2"/>
  <c r="Q56" i="2"/>
  <c r="Q55" i="2"/>
  <c r="Q54" i="2"/>
  <c r="Q53" i="2"/>
  <c r="Q52" i="2"/>
  <c r="Q51" i="2"/>
  <c r="Q43" i="2"/>
  <c r="Q46" i="2"/>
  <c r="Q45" i="2"/>
  <c r="Q42" i="2"/>
  <c r="Q38" i="2"/>
  <c r="Q9" i="2"/>
  <c r="O52" i="2" l="1"/>
  <c r="O53" i="2"/>
  <c r="O54" i="2"/>
  <c r="O55" i="2"/>
  <c r="O56" i="2"/>
  <c r="O57" i="2"/>
  <c r="O58" i="2"/>
  <c r="O59" i="2"/>
  <c r="O51" i="2"/>
  <c r="O43" i="2"/>
  <c r="O45" i="2"/>
  <c r="O42" i="2"/>
  <c r="O37" i="2"/>
  <c r="O36" i="2"/>
  <c r="O24" i="2"/>
  <c r="O20" i="2"/>
  <c r="O9" i="2"/>
  <c r="L69" i="2" l="1"/>
  <c r="L49" i="2"/>
  <c r="L47" i="2"/>
  <c r="L46" i="2"/>
  <c r="L45" i="2"/>
  <c r="L44" i="2"/>
  <c r="L43" i="2"/>
  <c r="L42" i="2"/>
  <c r="L41" i="2"/>
  <c r="L40" i="2"/>
  <c r="L39" i="2"/>
  <c r="L38" i="2"/>
  <c r="L37" i="2"/>
  <c r="L36" i="2"/>
  <c r="L23" i="2"/>
  <c r="M22" i="2"/>
  <c r="L22" i="2"/>
  <c r="L21" i="2"/>
  <c r="L20" i="2"/>
  <c r="L19" i="2"/>
  <c r="L18" i="2"/>
  <c r="L17" i="2"/>
  <c r="L16" i="2"/>
  <c r="L15" i="2"/>
  <c r="L13" i="2"/>
  <c r="M12" i="2"/>
  <c r="L12" i="2"/>
  <c r="M11" i="2"/>
  <c r="L11" i="2"/>
  <c r="L10" i="2"/>
  <c r="L9" i="2"/>
  <c r="K37" i="2"/>
  <c r="K38" i="2"/>
  <c r="K39" i="2"/>
  <c r="K40" i="2"/>
  <c r="K41" i="2"/>
  <c r="K42" i="2"/>
  <c r="K43" i="2"/>
  <c r="K44" i="2"/>
  <c r="K45" i="2"/>
  <c r="K46" i="2"/>
  <c r="K47" i="2"/>
  <c r="K36" i="2"/>
  <c r="K17" i="2"/>
  <c r="K19" i="2"/>
  <c r="K20" i="2"/>
  <c r="K21" i="2"/>
  <c r="K16" i="2"/>
  <c r="K10" i="2"/>
  <c r="M10" i="2" s="1"/>
  <c r="K13" i="2"/>
  <c r="K9" i="2"/>
  <c r="M9" i="2" s="1"/>
  <c r="M13" i="2" l="1"/>
  <c r="I69" i="2"/>
  <c r="M69" i="2" s="1"/>
  <c r="I49" i="2"/>
  <c r="M49" i="2" s="1"/>
  <c r="I37" i="2"/>
  <c r="M37" i="2" s="1"/>
  <c r="I38" i="2"/>
  <c r="M38" i="2" s="1"/>
  <c r="I39" i="2"/>
  <c r="M39" i="2" s="1"/>
  <c r="I40" i="2"/>
  <c r="M40" i="2" s="1"/>
  <c r="I41" i="2"/>
  <c r="M41" i="2" s="1"/>
  <c r="I42" i="2"/>
  <c r="M42" i="2" s="1"/>
  <c r="I43" i="2"/>
  <c r="M43" i="2" s="1"/>
  <c r="I44" i="2"/>
  <c r="M44" i="2" s="1"/>
  <c r="I45" i="2"/>
  <c r="M45" i="2" s="1"/>
  <c r="I46" i="2"/>
  <c r="M46" i="2" s="1"/>
  <c r="I47" i="2"/>
  <c r="M47" i="2" s="1"/>
  <c r="I36" i="2"/>
  <c r="M36" i="2" s="1"/>
  <c r="H35" i="2"/>
  <c r="I16" i="2"/>
  <c r="I17" i="2"/>
  <c r="I18" i="2"/>
  <c r="I19" i="2"/>
  <c r="I20" i="2"/>
  <c r="I15" i="2"/>
  <c r="I13" i="2"/>
  <c r="X71" i="2" l="1"/>
  <c r="T71" i="2"/>
  <c r="R71" i="2"/>
  <c r="P71" i="2"/>
  <c r="N71" i="2"/>
  <c r="J71" i="2"/>
  <c r="H71" i="2"/>
  <c r="F71" i="2"/>
  <c r="D71" i="2"/>
  <c r="B71" i="2"/>
  <c r="G17" i="2"/>
  <c r="G18" i="2"/>
  <c r="G20" i="2"/>
  <c r="G21" i="2"/>
  <c r="M21" i="2" s="1"/>
  <c r="G23" i="2"/>
  <c r="M23" i="2" s="1"/>
  <c r="G16" i="2"/>
  <c r="E16" i="2" l="1"/>
  <c r="M16" i="2" s="1"/>
  <c r="E17" i="2"/>
  <c r="M17" i="2" s="1"/>
  <c r="E18" i="2"/>
  <c r="M18" i="2" s="1"/>
  <c r="E19" i="2"/>
  <c r="M19" i="2" s="1"/>
  <c r="E20" i="2"/>
  <c r="M20" i="2" s="1"/>
  <c r="E15" i="2"/>
  <c r="M15" i="2" s="1"/>
  <c r="C12" i="2" l="1"/>
  <c r="C11" i="2"/>
  <c r="C16" i="2"/>
  <c r="C17" i="2"/>
  <c r="C18" i="2"/>
  <c r="C19" i="2"/>
  <c r="C20" i="2"/>
  <c r="C21" i="2"/>
  <c r="C22" i="2"/>
  <c r="C23" i="2"/>
  <c r="C15" i="2"/>
  <c r="L14" i="2" l="1"/>
  <c r="Y14" i="2" l="1"/>
  <c r="Y71" i="2" s="1"/>
  <c r="W70" i="2" l="1"/>
  <c r="V70" i="2"/>
  <c r="W68" i="2"/>
  <c r="V68" i="2"/>
  <c r="W67" i="2"/>
  <c r="V67" i="2"/>
  <c r="W66" i="2"/>
  <c r="V66" i="2"/>
  <c r="W65" i="2"/>
  <c r="V65" i="2"/>
  <c r="V63" i="2"/>
  <c r="W62" i="2"/>
  <c r="V62" i="2"/>
  <c r="V60" i="2"/>
  <c r="V50" i="2"/>
  <c r="W48" i="2"/>
  <c r="V48" i="2"/>
  <c r="V35" i="2"/>
  <c r="W34" i="2"/>
  <c r="V34" i="2"/>
  <c r="V32" i="2"/>
  <c r="V30" i="2"/>
  <c r="W29" i="2"/>
  <c r="V29" i="2"/>
  <c r="W28" i="2"/>
  <c r="V28" i="2"/>
  <c r="W27" i="2"/>
  <c r="V27" i="2"/>
  <c r="W26" i="2"/>
  <c r="V26" i="2"/>
  <c r="W25" i="2"/>
  <c r="V25" i="2"/>
  <c r="V14" i="2"/>
  <c r="V8" i="2"/>
  <c r="W7" i="2"/>
  <c r="V7" i="2"/>
  <c r="W6" i="2"/>
  <c r="V6" i="2"/>
  <c r="U63" i="2"/>
  <c r="W63" i="2" s="1"/>
  <c r="U14" i="2"/>
  <c r="U71" i="2" s="1"/>
  <c r="V71" i="2" l="1"/>
  <c r="S32" i="2"/>
  <c r="W32" i="2" s="1"/>
  <c r="S30" i="2"/>
  <c r="W30" i="2" s="1"/>
  <c r="S14" i="2"/>
  <c r="S8" i="2"/>
  <c r="S71" i="2" l="1"/>
  <c r="Q60" i="2"/>
  <c r="W60" i="2" s="1"/>
  <c r="Q50" i="2"/>
  <c r="Q35" i="2"/>
  <c r="Q14" i="2"/>
  <c r="Q8" i="2"/>
  <c r="Q71" i="2" l="1"/>
  <c r="O35" i="2"/>
  <c r="W35" i="2" s="1"/>
  <c r="O50" i="2"/>
  <c r="W50" i="2" s="1"/>
  <c r="O14" i="2"/>
  <c r="W14" i="2" s="1"/>
  <c r="O8" i="2"/>
  <c r="W8" i="2" l="1"/>
  <c r="W71" i="2" s="1"/>
  <c r="O71" i="2"/>
  <c r="L7" i="2"/>
  <c r="Z7" i="2" s="1"/>
  <c r="M7" i="2"/>
  <c r="AA7" i="2" s="1"/>
  <c r="L8" i="2"/>
  <c r="Z8" i="2" s="1"/>
  <c r="L25" i="2"/>
  <c r="M25" i="2"/>
  <c r="L26" i="2"/>
  <c r="M26" i="2"/>
  <c r="L27" i="2"/>
  <c r="M27" i="2"/>
  <c r="L28" i="2"/>
  <c r="M28" i="2"/>
  <c r="L29" i="2"/>
  <c r="M29" i="2"/>
  <c r="L30" i="2"/>
  <c r="M30" i="2"/>
  <c r="L32" i="2"/>
  <c r="M32" i="2"/>
  <c r="L34" i="2"/>
  <c r="M34" i="2"/>
  <c r="L35" i="2"/>
  <c r="L48" i="2"/>
  <c r="L50" i="2"/>
  <c r="M50" i="2"/>
  <c r="L60" i="2"/>
  <c r="M60" i="2"/>
  <c r="L62" i="2"/>
  <c r="M62" i="2"/>
  <c r="L63" i="2"/>
  <c r="M63" i="2"/>
  <c r="L65" i="2"/>
  <c r="M65" i="2"/>
  <c r="L66" i="2"/>
  <c r="M66" i="2"/>
  <c r="L67" i="2"/>
  <c r="M67" i="2"/>
  <c r="L68" i="2"/>
  <c r="L70" i="2"/>
  <c r="M70" i="2"/>
  <c r="M6" i="2"/>
  <c r="L6" i="2"/>
  <c r="K35" i="2"/>
  <c r="K14" i="2"/>
  <c r="K8" i="2"/>
  <c r="K71" i="2" s="1"/>
  <c r="Z6" i="2" l="1"/>
  <c r="Z71" i="2" s="1"/>
  <c r="L71" i="2"/>
  <c r="AA6" i="2"/>
  <c r="AB60" i="2"/>
  <c r="AB68" i="2"/>
  <c r="AB29" i="2"/>
  <c r="AB67" i="2"/>
  <c r="AB28" i="2"/>
  <c r="AB48" i="2"/>
  <c r="AB50" i="2"/>
  <c r="AB26" i="2"/>
  <c r="AB66" i="2"/>
  <c r="AB32" i="2"/>
  <c r="AB8" i="2"/>
  <c r="AB35" i="2"/>
  <c r="AB65" i="2"/>
  <c r="AB63" i="2"/>
  <c r="AB62" i="2"/>
  <c r="AB30" i="2"/>
  <c r="AB27" i="2"/>
  <c r="AB34" i="2"/>
  <c r="AB25" i="2"/>
  <c r="AB70" i="2"/>
  <c r="AB7" i="2"/>
  <c r="AB6" i="2"/>
  <c r="AB14" i="2"/>
  <c r="I8" i="2"/>
  <c r="I14" i="2"/>
  <c r="I68" i="2"/>
  <c r="M68" i="2" s="1"/>
  <c r="I48" i="2"/>
  <c r="M48" i="2" s="1"/>
  <c r="I35" i="2"/>
  <c r="I71" i="2" l="1"/>
  <c r="M8" i="2"/>
  <c r="G35" i="2"/>
  <c r="M35" i="2" s="1"/>
  <c r="G14" i="2"/>
  <c r="G71" i="2" s="1"/>
  <c r="E14" i="2" l="1"/>
  <c r="M14" i="2" l="1"/>
  <c r="M71" i="2" s="1"/>
  <c r="E71" i="2"/>
  <c r="C14" i="2"/>
  <c r="C8" i="2"/>
  <c r="AA8" i="2" l="1"/>
  <c r="AA71" i="2" s="1"/>
  <c r="C71" i="2"/>
</calcChain>
</file>

<file path=xl/sharedStrings.xml><?xml version="1.0" encoding="utf-8"?>
<sst xmlns="http://schemas.openxmlformats.org/spreadsheetml/2006/main" count="109" uniqueCount="87">
  <si>
    <t xml:space="preserve">Наименование муниципальных образований </t>
  </si>
  <si>
    <t>Ардатовский район</t>
  </si>
  <si>
    <t>Атюрьевский район</t>
  </si>
  <si>
    <t>Большеигнатовский район</t>
  </si>
  <si>
    <t>Дубенский район</t>
  </si>
  <si>
    <t>Ельниковский район</t>
  </si>
  <si>
    <t>Зубово-Полянский район</t>
  </si>
  <si>
    <t>Инсарский район</t>
  </si>
  <si>
    <t>Кочкуровский район</t>
  </si>
  <si>
    <t>Темниковский район</t>
  </si>
  <si>
    <t>Торбеевский район</t>
  </si>
  <si>
    <t>Чамзинский район</t>
  </si>
  <si>
    <t>Ковылкинский район</t>
  </si>
  <si>
    <t>г.о. Саранск</t>
  </si>
  <si>
    <t>Итого местные бюджеты</t>
  </si>
  <si>
    <t>4 кв. 2018 г.</t>
  </si>
  <si>
    <t>рублей</t>
  </si>
  <si>
    <t>1 кв. 2019 г.</t>
  </si>
  <si>
    <t>2 кв. 2019 г.</t>
  </si>
  <si>
    <t>3 кв. 2019 г.</t>
  </si>
  <si>
    <t>4 кв. 2019 г.</t>
  </si>
  <si>
    <t>1 кв. 2020 г.</t>
  </si>
  <si>
    <t>3 кв. 2020 г.</t>
  </si>
  <si>
    <t>4 кв. 2020 г.</t>
  </si>
  <si>
    <t>1 кв. 2021 г.</t>
  </si>
  <si>
    <t>ИТОГО 2019 г.</t>
  </si>
  <si>
    <t>2 кв. 2020 г.</t>
  </si>
  <si>
    <t>ИТОГО за весь период действия</t>
  </si>
  <si>
    <t>Средства самооблож. граждан</t>
  </si>
  <si>
    <t>Иные МБТ (1:1)</t>
  </si>
  <si>
    <t xml:space="preserve">Иные МБТ </t>
  </si>
  <si>
    <t>Иные МБТ (2:1)</t>
  </si>
  <si>
    <t>ИТОГО 2020 г.</t>
  </si>
  <si>
    <t>Приложение 2</t>
  </si>
  <si>
    <t>Гузынское с.п.</t>
  </si>
  <si>
    <t>Косогорское с.п.</t>
  </si>
  <si>
    <t>Пермисское с.п</t>
  </si>
  <si>
    <t>Починковское с.п.</t>
  </si>
  <si>
    <t>Симкинское  с.п.</t>
  </si>
  <si>
    <t>Судосевское  с.п.</t>
  </si>
  <si>
    <t>Старонайманское  с.п.</t>
  </si>
  <si>
    <t>Тазинское  с.п.</t>
  </si>
  <si>
    <t>Шугуровское  с.п.</t>
  </si>
  <si>
    <t>Покровское с.п.</t>
  </si>
  <si>
    <t>Большеберезниковский район:</t>
  </si>
  <si>
    <t>Атяшевский район:</t>
  </si>
  <si>
    <t>Лобаскинское с.п.</t>
  </si>
  <si>
    <t>Краснослободское г.п.</t>
  </si>
  <si>
    <t>Мордовско-Паркинское с.п.</t>
  </si>
  <si>
    <t>Большеманадышское с.п.</t>
  </si>
  <si>
    <t>Ефаевское с.п.</t>
  </si>
  <si>
    <t>Колопинское  с.п.</t>
  </si>
  <si>
    <t>Куликовского с.п.</t>
  </si>
  <si>
    <t>Новокарьгинское с.п.</t>
  </si>
  <si>
    <t>Селищенское  с.п.</t>
  </si>
  <si>
    <t>Слободско-Дубровское  с.п.</t>
  </si>
  <si>
    <t>Старогоряшинское  с.п.</t>
  </si>
  <si>
    <t>Старорябкинское с.п.</t>
  </si>
  <si>
    <t>Шаверское с.п.</t>
  </si>
  <si>
    <t>Болотниковское с.п.</t>
  </si>
  <si>
    <t>Сивинское с.п.</t>
  </si>
  <si>
    <t>Сузгарьевское с.п.</t>
  </si>
  <si>
    <t>Краснослободский район:</t>
  </si>
  <si>
    <t>Лямбирский район:</t>
  </si>
  <si>
    <t>Рузаевский район:</t>
  </si>
  <si>
    <t>Аловское с.п.</t>
  </si>
  <si>
    <t>Атяшевское г.п.</t>
  </si>
  <si>
    <t>Паракинское с.п.</t>
  </si>
  <si>
    <t>Анненковское с.п.</t>
  </si>
  <si>
    <t>Константиновское с.п.</t>
  </si>
  <si>
    <t>Кочуновске с.п.</t>
  </si>
  <si>
    <t>Липкинское с.п.</t>
  </si>
  <si>
    <t>Малоберезниковское с.п.</t>
  </si>
  <si>
    <t>Набережное с.п.</t>
  </si>
  <si>
    <t>Пятинского с.п.</t>
  </si>
  <si>
    <t>Салминское с.п.</t>
  </si>
  <si>
    <t>Трофимовщинское с.п.</t>
  </si>
  <si>
    <t>Новоакшинское с.п.</t>
  </si>
  <si>
    <t>Ромодановский район:</t>
  </si>
  <si>
    <t>Старошайговский район:</t>
  </si>
  <si>
    <t>Ичалковский район:</t>
  </si>
  <si>
    <t>Парадеевское с.п.</t>
  </si>
  <si>
    <t>Кадошкинский район:</t>
  </si>
  <si>
    <t>Латышовское с.п.</t>
  </si>
  <si>
    <t>Теньгушевский район:</t>
  </si>
  <si>
    <t>Куликовское с.п.</t>
  </si>
  <si>
    <t>Объем средств, поступивших в местные бюджеты на решение вопросов местного значения и размер иных межбюджетных трансфертов, выделенных из республиканского бюджета в рамках самообложения граждан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</si>
</sst>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0.0%"/>
  </numFmts>
  <fonts count="26" x14ac:knownFonts="1"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</cellStyleXfs>
  <cellXfs count="46">
    <xf numFmtId="0" fontId="0" fillId="0" borderId="0" xfId="0"/>
    <xf numFmtId="4" fontId="0" fillId="0" borderId="0" xfId="0" applyNumberFormat="1"/>
    <xf numFmtId="164" fontId="0" fillId="0" borderId="0" xfId="43" applyNumberFormat="1" applyFont="1"/>
    <xf numFmtId="43" fontId="0" fillId="0" borderId="0" xfId="0" applyNumberFormat="1"/>
    <xf numFmtId="165" fontId="0" fillId="0" borderId="0" xfId="1" applyNumberFormat="1" applyFont="1"/>
    <xf numFmtId="0" fontId="0" fillId="33" borderId="0" xfId="0" applyFill="1"/>
    <xf numFmtId="0" fontId="0" fillId="0" borderId="0" xfId="0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left" vertical="center" wrapText="1"/>
    </xf>
    <xf numFmtId="4" fontId="21" fillId="0" borderId="13" xfId="0" applyNumberFormat="1" applyFont="1" applyBorder="1" applyAlignment="1">
      <alignment vertical="center" wrapText="1"/>
    </xf>
    <xf numFmtId="4" fontId="21" fillId="0" borderId="12" xfId="0" applyNumberFormat="1" applyFont="1" applyBorder="1" applyAlignment="1">
      <alignment vertical="center" wrapText="1"/>
    </xf>
    <xf numFmtId="0" fontId="20" fillId="0" borderId="13" xfId="0" applyFont="1" applyFill="1" applyBorder="1" applyAlignment="1">
      <alignment horizontal="left" wrapText="1"/>
    </xf>
    <xf numFmtId="4" fontId="20" fillId="0" borderId="13" xfId="0" applyNumberFormat="1" applyFont="1" applyBorder="1" applyAlignment="1">
      <alignment vertical="center"/>
    </xf>
    <xf numFmtId="0" fontId="19" fillId="33" borderId="0" xfId="0" applyFont="1" applyFill="1" applyBorder="1" applyAlignment="1">
      <alignment horizontal="center" vertical="center" wrapText="1"/>
    </xf>
    <xf numFmtId="0" fontId="19" fillId="33" borderId="0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0" fillId="34" borderId="10" xfId="0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 wrapText="1"/>
    </xf>
    <xf numFmtId="4" fontId="21" fillId="34" borderId="13" xfId="0" applyNumberFormat="1" applyFont="1" applyFill="1" applyBorder="1" applyAlignment="1">
      <alignment vertical="center" wrapText="1"/>
    </xf>
    <xf numFmtId="4" fontId="20" fillId="34" borderId="13" xfId="0" applyNumberFormat="1" applyFont="1" applyFill="1" applyBorder="1" applyAlignment="1">
      <alignment vertical="center"/>
    </xf>
    <xf numFmtId="4" fontId="21" fillId="34" borderId="12" xfId="0" applyNumberFormat="1" applyFont="1" applyFill="1" applyBorder="1" applyAlignment="1">
      <alignment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4" borderId="13" xfId="0" applyFont="1" applyFill="1" applyBorder="1" applyAlignment="1">
      <alignment horizontal="center" vertical="center" wrapText="1"/>
    </xf>
    <xf numFmtId="0" fontId="20" fillId="0" borderId="0" xfId="0" applyFont="1"/>
    <xf numFmtId="0" fontId="22" fillId="0" borderId="0" xfId="0" applyFont="1" applyAlignment="1">
      <alignment horizontal="right"/>
    </xf>
    <xf numFmtId="0" fontId="20" fillId="0" borderId="11" xfId="0" applyFont="1" applyBorder="1" applyAlignment="1">
      <alignment horizontal="left" vertical="center" wrapText="1"/>
    </xf>
    <xf numFmtId="4" fontId="20" fillId="34" borderId="13" xfId="0" applyNumberFormat="1" applyFont="1" applyFill="1" applyBorder="1" applyAlignment="1">
      <alignment vertical="center" wrapText="1"/>
    </xf>
    <xf numFmtId="4" fontId="20" fillId="34" borderId="12" xfId="0" applyNumberFormat="1" applyFont="1" applyFill="1" applyBorder="1" applyAlignment="1">
      <alignment vertical="center" wrapText="1"/>
    </xf>
    <xf numFmtId="4" fontId="20" fillId="0" borderId="13" xfId="0" applyNumberFormat="1" applyFont="1" applyBorder="1" applyAlignment="1">
      <alignment vertical="center" wrapText="1"/>
    </xf>
    <xf numFmtId="4" fontId="20" fillId="0" borderId="12" xfId="0" applyNumberFormat="1" applyFont="1" applyBorder="1" applyAlignment="1">
      <alignment vertical="center" wrapText="1"/>
    </xf>
    <xf numFmtId="0" fontId="22" fillId="0" borderId="0" xfId="0" applyFont="1"/>
    <xf numFmtId="4" fontId="24" fillId="34" borderId="13" xfId="0" applyNumberFormat="1" applyFont="1" applyFill="1" applyBorder="1" applyAlignment="1">
      <alignment vertical="center" wrapText="1"/>
    </xf>
    <xf numFmtId="4" fontId="24" fillId="34" borderId="12" xfId="0" applyNumberFormat="1" applyFont="1" applyFill="1" applyBorder="1" applyAlignment="1">
      <alignment vertical="center" wrapText="1"/>
    </xf>
    <xf numFmtId="4" fontId="24" fillId="0" borderId="13" xfId="0" applyNumberFormat="1" applyFont="1" applyBorder="1" applyAlignment="1">
      <alignment vertical="center" wrapText="1"/>
    </xf>
    <xf numFmtId="4" fontId="24" fillId="0" borderId="12" xfId="0" applyNumberFormat="1" applyFont="1" applyBorder="1" applyAlignment="1">
      <alignment vertical="center" wrapText="1"/>
    </xf>
    <xf numFmtId="0" fontId="25" fillId="0" borderId="0" xfId="0" applyFont="1"/>
    <xf numFmtId="0" fontId="23" fillId="0" borderId="13" xfId="0" applyFont="1" applyBorder="1" applyAlignment="1">
      <alignment horizontal="right" wrapText="1"/>
    </xf>
    <xf numFmtId="0" fontId="23" fillId="0" borderId="11" xfId="0" applyFont="1" applyBorder="1" applyAlignment="1">
      <alignment horizontal="right" wrapText="1"/>
    </xf>
    <xf numFmtId="0" fontId="22" fillId="34" borderId="12" xfId="0" applyFont="1" applyFill="1" applyBorder="1" applyAlignment="1">
      <alignment horizontal="center" wrapText="1"/>
    </xf>
    <xf numFmtId="0" fontId="22" fillId="34" borderId="14" xfId="0" applyFont="1" applyFill="1" applyBorder="1" applyAlignment="1">
      <alignment horizontal="center" wrapText="1"/>
    </xf>
    <xf numFmtId="0" fontId="19" fillId="33" borderId="0" xfId="0" applyFont="1" applyFill="1" applyBorder="1" applyAlignment="1">
      <alignment horizontal="left" vertical="center" wrapText="1"/>
    </xf>
    <xf numFmtId="0" fontId="22" fillId="34" borderId="13" xfId="0" applyFont="1" applyFill="1" applyBorder="1" applyAlignment="1">
      <alignment horizontal="center"/>
    </xf>
    <xf numFmtId="0" fontId="20" fillId="0" borderId="13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4" xfId="0" applyFont="1" applyBorder="1" applyAlignment="1">
      <alignment horizontal="center"/>
    </xf>
  </cellXfs>
  <cellStyles count="44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 customBuiltin="1"/>
    <cellStyle name="Плохой" xfId="8" builtinId="27" customBuiltin="1"/>
    <cellStyle name="Пояснение" xfId="17" builtinId="53" customBuiltin="1"/>
    <cellStyle name="Примечание" xfId="16" builtinId="10" customBuiltin="1"/>
    <cellStyle name="Процентный" xfId="1" builtinId="5"/>
    <cellStyle name="Связанная ячейка" xfId="13" builtinId="24" customBuiltin="1"/>
    <cellStyle name="Текст предупреждения" xfId="15" builtinId="11" customBuiltin="1"/>
    <cellStyle name="Финансовый" xfId="43" builtinId="3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3"/>
  <sheetViews>
    <sheetView tabSelected="1" view="pageBreakPreview" zoomScale="90" zoomScaleNormal="100" zoomScaleSheetLayoutView="90" workbookViewId="0">
      <pane xSplit="1" ySplit="5" topLeftCell="B57" activePane="bottomRight" state="frozen"/>
      <selection pane="topRight" activeCell="B1" sqref="B1"/>
      <selection pane="bottomLeft" activeCell="A4" sqref="A4"/>
      <selection pane="bottomRight" activeCell="L71" sqref="L71"/>
    </sheetView>
  </sheetViews>
  <sheetFormatPr defaultColWidth="22.1640625" defaultRowHeight="12.75" x14ac:dyDescent="0.2"/>
  <cols>
    <col min="1" max="1" width="35.5" customWidth="1"/>
    <col min="2" max="3" width="13.33203125" bestFit="1" customWidth="1"/>
    <col min="4" max="4" width="14.33203125" bestFit="1" customWidth="1"/>
    <col min="5" max="5" width="13" bestFit="1" customWidth="1"/>
    <col min="6" max="6" width="14.33203125" bestFit="1" customWidth="1"/>
    <col min="7" max="7" width="12.33203125" customWidth="1"/>
    <col min="8" max="9" width="15.33203125" bestFit="1" customWidth="1"/>
    <col min="10" max="10" width="14.33203125" bestFit="1" customWidth="1"/>
    <col min="11" max="11" width="14" bestFit="1" customWidth="1"/>
    <col min="12" max="13" width="15.33203125" bestFit="1" customWidth="1"/>
    <col min="14" max="14" width="13.1640625" customWidth="1"/>
    <col min="15" max="15" width="14" bestFit="1" customWidth="1"/>
    <col min="16" max="16" width="13" customWidth="1"/>
    <col min="17" max="17" width="12.83203125" customWidth="1"/>
    <col min="18" max="18" width="13.33203125" customWidth="1"/>
    <col min="19" max="19" width="14.6640625" customWidth="1"/>
    <col min="20" max="20" width="13" customWidth="1"/>
    <col min="21" max="21" width="12.83203125" customWidth="1"/>
    <col min="22" max="22" width="14.83203125" customWidth="1"/>
    <col min="23" max="23" width="14.6640625" customWidth="1"/>
    <col min="24" max="24" width="13.1640625" customWidth="1"/>
    <col min="25" max="25" width="11.5" customWidth="1"/>
    <col min="26" max="26" width="14.33203125" customWidth="1"/>
    <col min="27" max="27" width="15.1640625" customWidth="1"/>
    <col min="28" max="28" width="7" customWidth="1"/>
  </cols>
  <sheetData>
    <row r="1" spans="1:28" ht="14.25" x14ac:dyDescent="0.2">
      <c r="A1" s="23" t="s">
        <v>33</v>
      </c>
    </row>
    <row r="2" spans="1:28" s="5" customFormat="1" ht="58.5" customHeight="1" x14ac:dyDescent="0.2">
      <c r="B2" s="40" t="s">
        <v>86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14"/>
      <c r="O2" s="14"/>
      <c r="P2" s="14"/>
      <c r="Q2" s="14"/>
      <c r="R2" s="14"/>
      <c r="S2" s="14"/>
      <c r="T2" s="14"/>
      <c r="U2" s="14"/>
      <c r="V2" s="13"/>
      <c r="W2" s="13"/>
    </row>
    <row r="3" spans="1:28" x14ac:dyDescent="0.2">
      <c r="M3" s="24" t="s">
        <v>16</v>
      </c>
    </row>
    <row r="4" spans="1:28" s="15" customFormat="1" ht="27" customHeight="1" x14ac:dyDescent="0.2">
      <c r="A4" s="42" t="s">
        <v>0</v>
      </c>
      <c r="B4" s="41" t="s">
        <v>15</v>
      </c>
      <c r="C4" s="41"/>
      <c r="D4" s="43" t="s">
        <v>17</v>
      </c>
      <c r="E4" s="43"/>
      <c r="F4" s="43" t="s">
        <v>18</v>
      </c>
      <c r="G4" s="43"/>
      <c r="H4" s="43" t="s">
        <v>19</v>
      </c>
      <c r="I4" s="43"/>
      <c r="J4" s="43" t="s">
        <v>20</v>
      </c>
      <c r="K4" s="43"/>
      <c r="L4" s="41" t="s">
        <v>25</v>
      </c>
      <c r="M4" s="41"/>
      <c r="N4" s="43" t="s">
        <v>21</v>
      </c>
      <c r="O4" s="43"/>
      <c r="P4" s="43" t="s">
        <v>26</v>
      </c>
      <c r="Q4" s="43"/>
      <c r="R4" s="43" t="s">
        <v>22</v>
      </c>
      <c r="S4" s="43"/>
      <c r="T4" s="43" t="s">
        <v>23</v>
      </c>
      <c r="U4" s="43"/>
      <c r="V4" s="41" t="s">
        <v>32</v>
      </c>
      <c r="W4" s="41"/>
      <c r="X4" s="44" t="s">
        <v>24</v>
      </c>
      <c r="Y4" s="45"/>
      <c r="Z4" s="38" t="s">
        <v>27</v>
      </c>
      <c r="AA4" s="39"/>
    </row>
    <row r="5" spans="1:28" s="6" customFormat="1" ht="57.75" customHeight="1" x14ac:dyDescent="0.2">
      <c r="A5" s="42"/>
      <c r="B5" s="16" t="s">
        <v>28</v>
      </c>
      <c r="C5" s="17" t="s">
        <v>29</v>
      </c>
      <c r="D5" s="21" t="s">
        <v>28</v>
      </c>
      <c r="E5" s="7" t="s">
        <v>29</v>
      </c>
      <c r="F5" s="21" t="s">
        <v>28</v>
      </c>
      <c r="G5" s="7" t="s">
        <v>29</v>
      </c>
      <c r="H5" s="21" t="s">
        <v>28</v>
      </c>
      <c r="I5" s="7" t="s">
        <v>29</v>
      </c>
      <c r="J5" s="21" t="s">
        <v>28</v>
      </c>
      <c r="K5" s="7" t="s">
        <v>29</v>
      </c>
      <c r="L5" s="17" t="s">
        <v>28</v>
      </c>
      <c r="M5" s="17" t="s">
        <v>30</v>
      </c>
      <c r="N5" s="21" t="s">
        <v>28</v>
      </c>
      <c r="O5" s="7" t="s">
        <v>29</v>
      </c>
      <c r="P5" s="21" t="s">
        <v>28</v>
      </c>
      <c r="Q5" s="7" t="s">
        <v>31</v>
      </c>
      <c r="R5" s="21" t="s">
        <v>28</v>
      </c>
      <c r="S5" s="7" t="s">
        <v>31</v>
      </c>
      <c r="T5" s="21" t="s">
        <v>28</v>
      </c>
      <c r="U5" s="7" t="s">
        <v>31</v>
      </c>
      <c r="V5" s="17" t="s">
        <v>28</v>
      </c>
      <c r="W5" s="17" t="s">
        <v>30</v>
      </c>
      <c r="X5" s="21" t="s">
        <v>28</v>
      </c>
      <c r="Y5" s="7" t="s">
        <v>31</v>
      </c>
      <c r="Z5" s="17" t="s">
        <v>28</v>
      </c>
      <c r="AA5" s="22" t="s">
        <v>30</v>
      </c>
    </row>
    <row r="6" spans="1:28" ht="15" x14ac:dyDescent="0.2">
      <c r="A6" s="8" t="s">
        <v>1</v>
      </c>
      <c r="B6" s="18"/>
      <c r="C6" s="18"/>
      <c r="D6" s="9"/>
      <c r="E6" s="9"/>
      <c r="F6" s="9"/>
      <c r="G6" s="9"/>
      <c r="H6" s="9"/>
      <c r="I6" s="9"/>
      <c r="J6" s="9"/>
      <c r="K6" s="9"/>
      <c r="L6" s="18">
        <f>D6+F6+H6+J6</f>
        <v>0</v>
      </c>
      <c r="M6" s="18">
        <f>E6+G6+I6+K6</f>
        <v>0</v>
      </c>
      <c r="N6" s="9"/>
      <c r="O6" s="9"/>
      <c r="P6" s="9"/>
      <c r="Q6" s="9"/>
      <c r="R6" s="9"/>
      <c r="S6" s="9"/>
      <c r="T6" s="9"/>
      <c r="U6" s="9"/>
      <c r="V6" s="18">
        <f>N6+P6+R6+T6</f>
        <v>0</v>
      </c>
      <c r="W6" s="18">
        <f>O6+Q6+S6+U6</f>
        <v>0</v>
      </c>
      <c r="X6" s="9"/>
      <c r="Y6" s="9"/>
      <c r="Z6" s="18">
        <f>B6+L6+V6+X6</f>
        <v>0</v>
      </c>
      <c r="AA6" s="18">
        <f>C6+M6+W6+Y6</f>
        <v>0</v>
      </c>
      <c r="AB6">
        <f>RANK(Z6,$Z$6:$Z$70,0)</f>
        <v>53</v>
      </c>
    </row>
    <row r="7" spans="1:28" ht="15" x14ac:dyDescent="0.2">
      <c r="A7" s="8" t="s">
        <v>2</v>
      </c>
      <c r="B7" s="18"/>
      <c r="C7" s="20"/>
      <c r="D7" s="9"/>
      <c r="E7" s="10"/>
      <c r="F7" s="9"/>
      <c r="G7" s="10"/>
      <c r="H7" s="9"/>
      <c r="I7" s="10"/>
      <c r="J7" s="9"/>
      <c r="K7" s="10"/>
      <c r="L7" s="18">
        <f t="shared" ref="L7:L70" si="0">D7+F7+H7+J7</f>
        <v>0</v>
      </c>
      <c r="M7" s="18">
        <f t="shared" ref="M7:M70" si="1">E7+G7+I7+K7</f>
        <v>0</v>
      </c>
      <c r="N7" s="9"/>
      <c r="O7" s="10"/>
      <c r="P7" s="9"/>
      <c r="Q7" s="10"/>
      <c r="R7" s="9"/>
      <c r="S7" s="10"/>
      <c r="T7" s="9"/>
      <c r="U7" s="10"/>
      <c r="V7" s="18">
        <f t="shared" ref="V7:V70" si="2">N7+P7+R7+T7</f>
        <v>0</v>
      </c>
      <c r="W7" s="18">
        <f t="shared" ref="W7:W70" si="3">O7+Q7+S7+U7</f>
        <v>0</v>
      </c>
      <c r="X7" s="9"/>
      <c r="Y7" s="10"/>
      <c r="Z7" s="18">
        <f t="shared" ref="Z7:Z8" si="4">B7+L7+V7+X7</f>
        <v>0</v>
      </c>
      <c r="AA7" s="18">
        <f t="shared" ref="AA7:AA8" si="5">C7+M7+W7+Y7</f>
        <v>0</v>
      </c>
      <c r="AB7">
        <f>RANK(Z7,$Z$6:$Z$70,0)</f>
        <v>53</v>
      </c>
    </row>
    <row r="8" spans="1:28" s="30" customFormat="1" ht="14.25" x14ac:dyDescent="0.2">
      <c r="A8" s="25" t="s">
        <v>45</v>
      </c>
      <c r="B8" s="26">
        <v>110600</v>
      </c>
      <c r="C8" s="27">
        <f>B8</f>
        <v>110600</v>
      </c>
      <c r="D8" s="28"/>
      <c r="E8" s="29"/>
      <c r="F8" s="28"/>
      <c r="G8" s="29"/>
      <c r="H8" s="28">
        <v>52750</v>
      </c>
      <c r="I8" s="29">
        <f>H8</f>
        <v>52750</v>
      </c>
      <c r="J8" s="28">
        <v>543100</v>
      </c>
      <c r="K8" s="29">
        <f>J8</f>
        <v>543100</v>
      </c>
      <c r="L8" s="26">
        <f t="shared" si="0"/>
        <v>595850</v>
      </c>
      <c r="M8" s="26">
        <f t="shared" si="1"/>
        <v>595850</v>
      </c>
      <c r="N8" s="28">
        <v>110600</v>
      </c>
      <c r="O8" s="29">
        <f>N8</f>
        <v>110600</v>
      </c>
      <c r="P8" s="28">
        <v>4400</v>
      </c>
      <c r="Q8" s="29">
        <f>P8*2</f>
        <v>8800</v>
      </c>
      <c r="R8" s="28">
        <v>1400</v>
      </c>
      <c r="S8" s="29">
        <f>R8*2</f>
        <v>2800</v>
      </c>
      <c r="T8" s="28"/>
      <c r="U8" s="29"/>
      <c r="V8" s="26">
        <f t="shared" si="2"/>
        <v>116400</v>
      </c>
      <c r="W8" s="26">
        <f t="shared" si="3"/>
        <v>122200</v>
      </c>
      <c r="X8" s="28"/>
      <c r="Y8" s="29"/>
      <c r="Z8" s="26">
        <f t="shared" si="4"/>
        <v>822850</v>
      </c>
      <c r="AA8" s="26">
        <f t="shared" si="5"/>
        <v>828650</v>
      </c>
      <c r="AB8" s="30">
        <f>RANK(Z8,$Z$6:$Z$70,0)</f>
        <v>2</v>
      </c>
    </row>
    <row r="9" spans="1:28" s="35" customFormat="1" ht="15" x14ac:dyDescent="0.25">
      <c r="A9" s="36" t="s">
        <v>66</v>
      </c>
      <c r="B9" s="31"/>
      <c r="C9" s="32"/>
      <c r="D9" s="33"/>
      <c r="E9" s="34"/>
      <c r="F9" s="33"/>
      <c r="G9" s="34"/>
      <c r="H9" s="33"/>
      <c r="I9" s="34"/>
      <c r="J9" s="33">
        <v>218600</v>
      </c>
      <c r="K9" s="34">
        <f>J9</f>
        <v>218600</v>
      </c>
      <c r="L9" s="31">
        <f t="shared" ref="L9:L13" si="6">D9+F9+H9+J9</f>
        <v>218600</v>
      </c>
      <c r="M9" s="31">
        <f t="shared" si="1"/>
        <v>218600</v>
      </c>
      <c r="N9" s="33">
        <v>110600</v>
      </c>
      <c r="O9" s="34">
        <f>N9</f>
        <v>110600</v>
      </c>
      <c r="P9" s="33">
        <v>4400</v>
      </c>
      <c r="Q9" s="34">
        <f>P9*2</f>
        <v>8800</v>
      </c>
      <c r="R9" s="33">
        <v>1400</v>
      </c>
      <c r="S9" s="34">
        <f>R9*2</f>
        <v>2800</v>
      </c>
      <c r="T9" s="33"/>
      <c r="U9" s="34"/>
      <c r="V9" s="31">
        <f t="shared" ref="V9:V13" si="7">N9+P9+R9+T9</f>
        <v>116400</v>
      </c>
      <c r="W9" s="31">
        <f t="shared" ref="W9:W13" si="8">O9+Q9+S9+U9</f>
        <v>122200</v>
      </c>
      <c r="X9" s="33"/>
      <c r="Y9" s="34"/>
      <c r="Z9" s="31">
        <f t="shared" ref="Z9:Z70" si="9">B9+L9+V9+X9</f>
        <v>335000</v>
      </c>
      <c r="AA9" s="31">
        <f t="shared" ref="AA9:AA70" si="10">C9+M9+W9+Y9</f>
        <v>340800</v>
      </c>
    </row>
    <row r="10" spans="1:28" s="35" customFormat="1" ht="15" x14ac:dyDescent="0.25">
      <c r="A10" s="36" t="s">
        <v>65</v>
      </c>
      <c r="B10" s="31"/>
      <c r="C10" s="32"/>
      <c r="D10" s="33"/>
      <c r="E10" s="34"/>
      <c r="F10" s="33"/>
      <c r="G10" s="34"/>
      <c r="H10" s="33"/>
      <c r="I10" s="34"/>
      <c r="J10" s="33">
        <v>195500</v>
      </c>
      <c r="K10" s="34">
        <f t="shared" ref="K10:K13" si="11">J10</f>
        <v>195500</v>
      </c>
      <c r="L10" s="31">
        <f t="shared" si="6"/>
        <v>195500</v>
      </c>
      <c r="M10" s="31">
        <f t="shared" si="1"/>
        <v>195500</v>
      </c>
      <c r="N10" s="33"/>
      <c r="O10" s="34"/>
      <c r="P10" s="33"/>
      <c r="Q10" s="34"/>
      <c r="R10" s="33"/>
      <c r="S10" s="34"/>
      <c r="T10" s="33"/>
      <c r="U10" s="34"/>
      <c r="V10" s="31">
        <f t="shared" si="7"/>
        <v>0</v>
      </c>
      <c r="W10" s="31">
        <f t="shared" si="8"/>
        <v>0</v>
      </c>
      <c r="X10" s="33"/>
      <c r="Y10" s="34"/>
      <c r="Z10" s="31">
        <f t="shared" si="9"/>
        <v>195500</v>
      </c>
      <c r="AA10" s="31">
        <f t="shared" si="10"/>
        <v>195500</v>
      </c>
    </row>
    <row r="11" spans="1:28" s="35" customFormat="1" ht="15" x14ac:dyDescent="0.25">
      <c r="A11" s="36" t="s">
        <v>43</v>
      </c>
      <c r="B11" s="31">
        <v>22600</v>
      </c>
      <c r="C11" s="32">
        <f>B11</f>
        <v>22600</v>
      </c>
      <c r="D11" s="33"/>
      <c r="E11" s="34"/>
      <c r="F11" s="33"/>
      <c r="G11" s="34"/>
      <c r="H11" s="33"/>
      <c r="I11" s="34"/>
      <c r="J11" s="33"/>
      <c r="K11" s="34"/>
      <c r="L11" s="31">
        <f t="shared" si="6"/>
        <v>0</v>
      </c>
      <c r="M11" s="31">
        <f t="shared" si="1"/>
        <v>0</v>
      </c>
      <c r="N11" s="33"/>
      <c r="O11" s="34"/>
      <c r="P11" s="33"/>
      <c r="Q11" s="34"/>
      <c r="R11" s="33"/>
      <c r="S11" s="34"/>
      <c r="T11" s="33"/>
      <c r="U11" s="34"/>
      <c r="V11" s="31">
        <f t="shared" si="7"/>
        <v>0</v>
      </c>
      <c r="W11" s="31">
        <f t="shared" si="8"/>
        <v>0</v>
      </c>
      <c r="X11" s="33"/>
      <c r="Y11" s="34"/>
      <c r="Z11" s="31">
        <f t="shared" si="9"/>
        <v>22600</v>
      </c>
      <c r="AA11" s="31">
        <f t="shared" si="10"/>
        <v>22600</v>
      </c>
    </row>
    <row r="12" spans="1:28" s="35" customFormat="1" ht="15" x14ac:dyDescent="0.25">
      <c r="A12" s="36" t="s">
        <v>46</v>
      </c>
      <c r="B12" s="31">
        <v>88000</v>
      </c>
      <c r="C12" s="32">
        <f>B12</f>
        <v>88000</v>
      </c>
      <c r="D12" s="33"/>
      <c r="E12" s="34"/>
      <c r="F12" s="33"/>
      <c r="G12" s="34"/>
      <c r="H12" s="33"/>
      <c r="I12" s="34"/>
      <c r="J12" s="33"/>
      <c r="K12" s="34"/>
      <c r="L12" s="31">
        <f t="shared" si="6"/>
        <v>0</v>
      </c>
      <c r="M12" s="31">
        <f t="shared" si="1"/>
        <v>0</v>
      </c>
      <c r="N12" s="33"/>
      <c r="O12" s="34"/>
      <c r="P12" s="33"/>
      <c r="Q12" s="34"/>
      <c r="R12" s="33"/>
      <c r="S12" s="34"/>
      <c r="T12" s="33"/>
      <c r="U12" s="34"/>
      <c r="V12" s="31">
        <f t="shared" si="7"/>
        <v>0</v>
      </c>
      <c r="W12" s="31">
        <f t="shared" si="8"/>
        <v>0</v>
      </c>
      <c r="X12" s="33"/>
      <c r="Y12" s="34"/>
      <c r="Z12" s="31">
        <f t="shared" si="9"/>
        <v>88000</v>
      </c>
      <c r="AA12" s="31">
        <f t="shared" si="10"/>
        <v>88000</v>
      </c>
    </row>
    <row r="13" spans="1:28" s="35" customFormat="1" ht="15" x14ac:dyDescent="0.25">
      <c r="A13" s="36" t="s">
        <v>49</v>
      </c>
      <c r="B13" s="31"/>
      <c r="C13" s="32"/>
      <c r="D13" s="33"/>
      <c r="E13" s="34"/>
      <c r="F13" s="33"/>
      <c r="G13" s="34"/>
      <c r="H13" s="33">
        <v>52750</v>
      </c>
      <c r="I13" s="34">
        <f>H13</f>
        <v>52750</v>
      </c>
      <c r="J13" s="33">
        <v>129000</v>
      </c>
      <c r="K13" s="34">
        <f t="shared" si="11"/>
        <v>129000</v>
      </c>
      <c r="L13" s="31">
        <f t="shared" si="6"/>
        <v>181750</v>
      </c>
      <c r="M13" s="31">
        <f t="shared" si="1"/>
        <v>181750</v>
      </c>
      <c r="N13" s="33"/>
      <c r="O13" s="34"/>
      <c r="P13" s="33"/>
      <c r="Q13" s="34"/>
      <c r="R13" s="33"/>
      <c r="S13" s="34"/>
      <c r="T13" s="33"/>
      <c r="U13" s="34"/>
      <c r="V13" s="31">
        <f t="shared" si="7"/>
        <v>0</v>
      </c>
      <c r="W13" s="31">
        <f t="shared" si="8"/>
        <v>0</v>
      </c>
      <c r="X13" s="33"/>
      <c r="Y13" s="34"/>
      <c r="Z13" s="31">
        <f t="shared" si="9"/>
        <v>181750</v>
      </c>
      <c r="AA13" s="31">
        <f t="shared" si="10"/>
        <v>181750</v>
      </c>
    </row>
    <row r="14" spans="1:28" s="30" customFormat="1" ht="28.5" x14ac:dyDescent="0.2">
      <c r="A14" s="25" t="s">
        <v>44</v>
      </c>
      <c r="B14" s="26">
        <v>219500</v>
      </c>
      <c r="C14" s="27">
        <f>B14</f>
        <v>219500</v>
      </c>
      <c r="D14" s="28">
        <v>85200</v>
      </c>
      <c r="E14" s="29">
        <f>D14</f>
        <v>85200</v>
      </c>
      <c r="F14" s="28">
        <v>26500</v>
      </c>
      <c r="G14" s="29">
        <f>F14</f>
        <v>26500</v>
      </c>
      <c r="H14" s="28">
        <v>36150</v>
      </c>
      <c r="I14" s="29">
        <f>H14</f>
        <v>36150</v>
      </c>
      <c r="J14" s="28">
        <v>36800</v>
      </c>
      <c r="K14" s="29">
        <f>J14</f>
        <v>36800</v>
      </c>
      <c r="L14" s="26">
        <f>D14+F14+H14+J14</f>
        <v>184650</v>
      </c>
      <c r="M14" s="26">
        <f t="shared" si="1"/>
        <v>184650</v>
      </c>
      <c r="N14" s="28">
        <v>81300</v>
      </c>
      <c r="O14" s="29">
        <f>N14</f>
        <v>81300</v>
      </c>
      <c r="P14" s="28">
        <v>200</v>
      </c>
      <c r="Q14" s="29">
        <f>P14*2</f>
        <v>400</v>
      </c>
      <c r="R14" s="28">
        <v>6200</v>
      </c>
      <c r="S14" s="29">
        <f>R14*2</f>
        <v>12400</v>
      </c>
      <c r="T14" s="28">
        <v>125720</v>
      </c>
      <c r="U14" s="29">
        <f>T14*2</f>
        <v>251440</v>
      </c>
      <c r="V14" s="26">
        <f t="shared" si="2"/>
        <v>213420</v>
      </c>
      <c r="W14" s="26">
        <f t="shared" si="3"/>
        <v>345540</v>
      </c>
      <c r="X14" s="28">
        <v>1200</v>
      </c>
      <c r="Y14" s="29">
        <f>X14*2</f>
        <v>2400</v>
      </c>
      <c r="Z14" s="26">
        <f t="shared" si="9"/>
        <v>618770</v>
      </c>
      <c r="AA14" s="26">
        <f t="shared" si="10"/>
        <v>752090</v>
      </c>
      <c r="AB14" s="30">
        <f>RANK(Z14,$Z$6:$Z$70,0)</f>
        <v>3</v>
      </c>
    </row>
    <row r="15" spans="1:28" s="35" customFormat="1" ht="15" x14ac:dyDescent="0.25">
      <c r="A15" s="36" t="s">
        <v>34</v>
      </c>
      <c r="B15" s="31">
        <v>32800</v>
      </c>
      <c r="C15" s="32">
        <f>B15</f>
        <v>32800</v>
      </c>
      <c r="D15" s="33">
        <v>11600</v>
      </c>
      <c r="E15" s="34">
        <f>D15</f>
        <v>11600</v>
      </c>
      <c r="F15" s="33"/>
      <c r="G15" s="34"/>
      <c r="H15" s="33">
        <v>15750</v>
      </c>
      <c r="I15" s="34">
        <f>H15</f>
        <v>15750</v>
      </c>
      <c r="J15" s="33"/>
      <c r="K15" s="34"/>
      <c r="L15" s="31">
        <f t="shared" ref="L15:L23" si="12">D15+F15+H15+J15</f>
        <v>27350</v>
      </c>
      <c r="M15" s="31">
        <f t="shared" si="1"/>
        <v>27350</v>
      </c>
      <c r="N15" s="33"/>
      <c r="O15" s="34"/>
      <c r="P15" s="33"/>
      <c r="Q15" s="34"/>
      <c r="R15" s="33"/>
      <c r="S15" s="34"/>
      <c r="T15" s="33">
        <v>200</v>
      </c>
      <c r="U15" s="34">
        <f t="shared" ref="U15:U20" si="13">T15*2</f>
        <v>400</v>
      </c>
      <c r="V15" s="31">
        <f t="shared" ref="V15:V24" si="14">N15+P15+R15+T15</f>
        <v>200</v>
      </c>
      <c r="W15" s="31">
        <f t="shared" ref="W15:W24" si="15">O15+Q15+S15+U15</f>
        <v>400</v>
      </c>
      <c r="X15" s="33"/>
      <c r="Y15" s="34"/>
      <c r="Z15" s="31">
        <f t="shared" si="9"/>
        <v>60350</v>
      </c>
      <c r="AA15" s="31">
        <f t="shared" si="10"/>
        <v>60550</v>
      </c>
    </row>
    <row r="16" spans="1:28" s="35" customFormat="1" ht="15" x14ac:dyDescent="0.25">
      <c r="A16" s="36" t="s">
        <v>35</v>
      </c>
      <c r="B16" s="31">
        <v>14400</v>
      </c>
      <c r="C16" s="32">
        <f t="shared" ref="C16:C23" si="16">B16</f>
        <v>14400</v>
      </c>
      <c r="D16" s="33">
        <v>19800</v>
      </c>
      <c r="E16" s="34">
        <f t="shared" ref="E16:E20" si="17">D16</f>
        <v>19800</v>
      </c>
      <c r="F16" s="33">
        <v>5800</v>
      </c>
      <c r="G16" s="34">
        <f>F16</f>
        <v>5800</v>
      </c>
      <c r="H16" s="33">
        <v>9400</v>
      </c>
      <c r="I16" s="34">
        <f t="shared" ref="I16:I20" si="18">H16</f>
        <v>9400</v>
      </c>
      <c r="J16" s="33">
        <v>6600</v>
      </c>
      <c r="K16" s="34">
        <f>J16</f>
        <v>6600</v>
      </c>
      <c r="L16" s="31">
        <f t="shared" si="12"/>
        <v>41600</v>
      </c>
      <c r="M16" s="31">
        <f t="shared" si="1"/>
        <v>41600</v>
      </c>
      <c r="N16" s="33"/>
      <c r="O16" s="34"/>
      <c r="P16" s="33"/>
      <c r="Q16" s="34"/>
      <c r="R16" s="33"/>
      <c r="S16" s="34"/>
      <c r="T16" s="33"/>
      <c r="U16" s="34"/>
      <c r="V16" s="31">
        <f t="shared" si="14"/>
        <v>0</v>
      </c>
      <c r="W16" s="31">
        <f t="shared" si="15"/>
        <v>0</v>
      </c>
      <c r="X16" s="33"/>
      <c r="Y16" s="34"/>
      <c r="Z16" s="31">
        <f t="shared" si="9"/>
        <v>56000</v>
      </c>
      <c r="AA16" s="31">
        <f t="shared" si="10"/>
        <v>56000</v>
      </c>
    </row>
    <row r="17" spans="1:28" s="35" customFormat="1" ht="15" x14ac:dyDescent="0.25">
      <c r="A17" s="36" t="s">
        <v>36</v>
      </c>
      <c r="B17" s="31">
        <v>26200</v>
      </c>
      <c r="C17" s="32">
        <f t="shared" si="16"/>
        <v>26200</v>
      </c>
      <c r="D17" s="33">
        <v>2000</v>
      </c>
      <c r="E17" s="34">
        <f t="shared" si="17"/>
        <v>2000</v>
      </c>
      <c r="F17" s="33">
        <v>6800</v>
      </c>
      <c r="G17" s="34">
        <f t="shared" ref="G17:G23" si="19">F17</f>
        <v>6800</v>
      </c>
      <c r="H17" s="33">
        <v>400</v>
      </c>
      <c r="I17" s="34">
        <f t="shared" si="18"/>
        <v>400</v>
      </c>
      <c r="J17" s="33">
        <v>600</v>
      </c>
      <c r="K17" s="34">
        <f t="shared" ref="K17:K21" si="20">J17</f>
        <v>600</v>
      </c>
      <c r="L17" s="31">
        <f t="shared" si="12"/>
        <v>9800</v>
      </c>
      <c r="M17" s="31">
        <f t="shared" si="1"/>
        <v>9800</v>
      </c>
      <c r="N17" s="33"/>
      <c r="O17" s="34"/>
      <c r="P17" s="33"/>
      <c r="Q17" s="34"/>
      <c r="R17" s="33"/>
      <c r="S17" s="34"/>
      <c r="T17" s="33"/>
      <c r="U17" s="34">
        <f t="shared" si="13"/>
        <v>0</v>
      </c>
      <c r="V17" s="31">
        <f t="shared" si="14"/>
        <v>0</v>
      </c>
      <c r="W17" s="31">
        <f t="shared" si="15"/>
        <v>0</v>
      </c>
      <c r="X17" s="33"/>
      <c r="Y17" s="34"/>
      <c r="Z17" s="31">
        <f t="shared" si="9"/>
        <v>36000</v>
      </c>
      <c r="AA17" s="31">
        <f t="shared" si="10"/>
        <v>36000</v>
      </c>
    </row>
    <row r="18" spans="1:28" s="35" customFormat="1" ht="15" x14ac:dyDescent="0.25">
      <c r="A18" s="36" t="s">
        <v>37</v>
      </c>
      <c r="B18" s="31">
        <v>29200</v>
      </c>
      <c r="C18" s="32">
        <f t="shared" si="16"/>
        <v>29200</v>
      </c>
      <c r="D18" s="33">
        <v>6400</v>
      </c>
      <c r="E18" s="34">
        <f t="shared" si="17"/>
        <v>6400</v>
      </c>
      <c r="F18" s="33">
        <v>2600</v>
      </c>
      <c r="G18" s="34">
        <f t="shared" si="19"/>
        <v>2600</v>
      </c>
      <c r="H18" s="33">
        <v>2400</v>
      </c>
      <c r="I18" s="34">
        <f t="shared" si="18"/>
        <v>2400</v>
      </c>
      <c r="J18" s="33"/>
      <c r="K18" s="34"/>
      <c r="L18" s="31">
        <f t="shared" si="12"/>
        <v>11400</v>
      </c>
      <c r="M18" s="31">
        <f t="shared" si="1"/>
        <v>11400</v>
      </c>
      <c r="N18" s="33"/>
      <c r="O18" s="34"/>
      <c r="P18" s="33"/>
      <c r="Q18" s="34"/>
      <c r="R18" s="33"/>
      <c r="S18" s="34"/>
      <c r="T18" s="33">
        <v>21620</v>
      </c>
      <c r="U18" s="34">
        <f t="shared" si="13"/>
        <v>43240</v>
      </c>
      <c r="V18" s="31">
        <f t="shared" si="14"/>
        <v>21620</v>
      </c>
      <c r="W18" s="31">
        <f t="shared" si="15"/>
        <v>43240</v>
      </c>
      <c r="X18" s="33">
        <v>1200</v>
      </c>
      <c r="Y18" s="34">
        <v>2400</v>
      </c>
      <c r="Z18" s="31">
        <f t="shared" si="9"/>
        <v>63420</v>
      </c>
      <c r="AA18" s="31">
        <f t="shared" si="10"/>
        <v>86240</v>
      </c>
    </row>
    <row r="19" spans="1:28" s="35" customFormat="1" ht="15" x14ac:dyDescent="0.25">
      <c r="A19" s="36" t="s">
        <v>38</v>
      </c>
      <c r="B19" s="31">
        <v>25600</v>
      </c>
      <c r="C19" s="32">
        <f t="shared" si="16"/>
        <v>25600</v>
      </c>
      <c r="D19" s="33">
        <v>7400</v>
      </c>
      <c r="E19" s="34">
        <f t="shared" si="17"/>
        <v>7400</v>
      </c>
      <c r="F19" s="33"/>
      <c r="G19" s="34"/>
      <c r="H19" s="33">
        <v>6400</v>
      </c>
      <c r="I19" s="34">
        <f t="shared" si="18"/>
        <v>6400</v>
      </c>
      <c r="J19" s="33">
        <v>16000</v>
      </c>
      <c r="K19" s="34">
        <f t="shared" si="20"/>
        <v>16000</v>
      </c>
      <c r="L19" s="31">
        <f t="shared" si="12"/>
        <v>29800</v>
      </c>
      <c r="M19" s="31">
        <f t="shared" si="1"/>
        <v>29800</v>
      </c>
      <c r="N19" s="33"/>
      <c r="O19" s="34"/>
      <c r="P19" s="33"/>
      <c r="Q19" s="34"/>
      <c r="R19" s="33"/>
      <c r="S19" s="34"/>
      <c r="T19" s="33">
        <v>103500</v>
      </c>
      <c r="U19" s="34">
        <f t="shared" si="13"/>
        <v>207000</v>
      </c>
      <c r="V19" s="31">
        <f t="shared" si="14"/>
        <v>103500</v>
      </c>
      <c r="W19" s="31">
        <f t="shared" si="15"/>
        <v>207000</v>
      </c>
      <c r="X19" s="33"/>
      <c r="Y19" s="34"/>
      <c r="Z19" s="31">
        <f t="shared" si="9"/>
        <v>158900</v>
      </c>
      <c r="AA19" s="31">
        <f t="shared" si="10"/>
        <v>262400</v>
      </c>
    </row>
    <row r="20" spans="1:28" s="35" customFormat="1" ht="15" x14ac:dyDescent="0.25">
      <c r="A20" s="36" t="s">
        <v>39</v>
      </c>
      <c r="B20" s="31">
        <v>5600</v>
      </c>
      <c r="C20" s="32">
        <f t="shared" si="16"/>
        <v>5600</v>
      </c>
      <c r="D20" s="33">
        <v>38000</v>
      </c>
      <c r="E20" s="34">
        <f t="shared" si="17"/>
        <v>38000</v>
      </c>
      <c r="F20" s="33">
        <v>6400</v>
      </c>
      <c r="G20" s="34">
        <f t="shared" si="19"/>
        <v>6400</v>
      </c>
      <c r="H20" s="33">
        <v>1800</v>
      </c>
      <c r="I20" s="34">
        <f t="shared" si="18"/>
        <v>1800</v>
      </c>
      <c r="J20" s="33">
        <v>3600</v>
      </c>
      <c r="K20" s="34">
        <f t="shared" si="20"/>
        <v>3600</v>
      </c>
      <c r="L20" s="31">
        <f t="shared" si="12"/>
        <v>49800</v>
      </c>
      <c r="M20" s="31">
        <f t="shared" si="1"/>
        <v>49800</v>
      </c>
      <c r="N20" s="33">
        <v>600</v>
      </c>
      <c r="O20" s="34">
        <f>N20</f>
        <v>600</v>
      </c>
      <c r="P20" s="33">
        <v>200</v>
      </c>
      <c r="Q20" s="34">
        <v>400</v>
      </c>
      <c r="R20" s="33">
        <v>600</v>
      </c>
      <c r="S20" s="34">
        <f t="shared" ref="S20:S24" si="21">R20*2</f>
        <v>1200</v>
      </c>
      <c r="T20" s="33">
        <v>400</v>
      </c>
      <c r="U20" s="34">
        <f t="shared" si="13"/>
        <v>800</v>
      </c>
      <c r="V20" s="31">
        <f t="shared" si="14"/>
        <v>1800</v>
      </c>
      <c r="W20" s="31">
        <f t="shared" si="15"/>
        <v>3000</v>
      </c>
      <c r="X20" s="33"/>
      <c r="Y20" s="34"/>
      <c r="Z20" s="31">
        <f t="shared" si="9"/>
        <v>57200</v>
      </c>
      <c r="AA20" s="31">
        <f t="shared" si="10"/>
        <v>58400</v>
      </c>
    </row>
    <row r="21" spans="1:28" s="35" customFormat="1" ht="15" x14ac:dyDescent="0.25">
      <c r="A21" s="36" t="s">
        <v>40</v>
      </c>
      <c r="B21" s="31">
        <v>14600</v>
      </c>
      <c r="C21" s="32">
        <f t="shared" si="16"/>
        <v>14600</v>
      </c>
      <c r="D21" s="33"/>
      <c r="E21" s="34"/>
      <c r="F21" s="33">
        <v>400</v>
      </c>
      <c r="G21" s="34">
        <f t="shared" si="19"/>
        <v>400</v>
      </c>
      <c r="H21" s="33"/>
      <c r="I21" s="34"/>
      <c r="J21" s="33">
        <v>10000</v>
      </c>
      <c r="K21" s="34">
        <f t="shared" si="20"/>
        <v>10000</v>
      </c>
      <c r="L21" s="31">
        <f t="shared" si="12"/>
        <v>10400</v>
      </c>
      <c r="M21" s="31">
        <f t="shared" si="1"/>
        <v>10400</v>
      </c>
      <c r="N21" s="33"/>
      <c r="O21" s="34"/>
      <c r="P21" s="33"/>
      <c r="Q21" s="34"/>
      <c r="R21" s="33"/>
      <c r="S21" s="34"/>
      <c r="T21" s="33"/>
      <c r="U21" s="34"/>
      <c r="V21" s="31">
        <f t="shared" si="14"/>
        <v>0</v>
      </c>
      <c r="W21" s="31">
        <f t="shared" si="15"/>
        <v>0</v>
      </c>
      <c r="X21" s="33"/>
      <c r="Y21" s="34"/>
      <c r="Z21" s="31">
        <f t="shared" si="9"/>
        <v>25000</v>
      </c>
      <c r="AA21" s="31">
        <f t="shared" si="10"/>
        <v>25000</v>
      </c>
    </row>
    <row r="22" spans="1:28" s="35" customFormat="1" ht="15" x14ac:dyDescent="0.25">
      <c r="A22" s="36" t="s">
        <v>41</v>
      </c>
      <c r="B22" s="31">
        <v>31200</v>
      </c>
      <c r="C22" s="32">
        <f t="shared" si="16"/>
        <v>31200</v>
      </c>
      <c r="D22" s="33"/>
      <c r="E22" s="34"/>
      <c r="F22" s="33"/>
      <c r="G22" s="34"/>
      <c r="H22" s="33"/>
      <c r="I22" s="34"/>
      <c r="J22" s="33"/>
      <c r="K22" s="34"/>
      <c r="L22" s="31">
        <f t="shared" si="12"/>
        <v>0</v>
      </c>
      <c r="M22" s="31">
        <f t="shared" si="1"/>
        <v>0</v>
      </c>
      <c r="N22" s="33"/>
      <c r="O22" s="34"/>
      <c r="P22" s="33"/>
      <c r="Q22" s="34"/>
      <c r="R22" s="33"/>
      <c r="S22" s="34"/>
      <c r="T22" s="33"/>
      <c r="U22" s="34"/>
      <c r="V22" s="31">
        <f t="shared" si="14"/>
        <v>0</v>
      </c>
      <c r="W22" s="31">
        <f t="shared" si="15"/>
        <v>0</v>
      </c>
      <c r="X22" s="33"/>
      <c r="Y22" s="34"/>
      <c r="Z22" s="31">
        <f t="shared" si="9"/>
        <v>31200</v>
      </c>
      <c r="AA22" s="31">
        <f t="shared" si="10"/>
        <v>31200</v>
      </c>
    </row>
    <row r="23" spans="1:28" s="35" customFormat="1" ht="15" x14ac:dyDescent="0.25">
      <c r="A23" s="36" t="s">
        <v>42</v>
      </c>
      <c r="B23" s="31">
        <v>39900</v>
      </c>
      <c r="C23" s="32">
        <f t="shared" si="16"/>
        <v>39900</v>
      </c>
      <c r="D23" s="33"/>
      <c r="E23" s="34"/>
      <c r="F23" s="33">
        <v>4500</v>
      </c>
      <c r="G23" s="34">
        <f t="shared" si="19"/>
        <v>4500</v>
      </c>
      <c r="H23" s="33"/>
      <c r="I23" s="34"/>
      <c r="J23" s="33"/>
      <c r="K23" s="34"/>
      <c r="L23" s="31">
        <f t="shared" si="12"/>
        <v>4500</v>
      </c>
      <c r="M23" s="31">
        <f t="shared" si="1"/>
        <v>4500</v>
      </c>
      <c r="N23" s="33"/>
      <c r="O23" s="34"/>
      <c r="P23" s="33"/>
      <c r="Q23" s="34"/>
      <c r="R23" s="33"/>
      <c r="S23" s="34"/>
      <c r="T23" s="33"/>
      <c r="U23" s="34"/>
      <c r="V23" s="31">
        <f t="shared" si="14"/>
        <v>0</v>
      </c>
      <c r="W23" s="31">
        <f t="shared" si="15"/>
        <v>0</v>
      </c>
      <c r="X23" s="33"/>
      <c r="Y23" s="34"/>
      <c r="Z23" s="31">
        <f t="shared" si="9"/>
        <v>44400</v>
      </c>
      <c r="AA23" s="31">
        <f t="shared" si="10"/>
        <v>44400</v>
      </c>
    </row>
    <row r="24" spans="1:28" s="35" customFormat="1" ht="15" x14ac:dyDescent="0.25">
      <c r="A24" s="37" t="s">
        <v>67</v>
      </c>
      <c r="B24" s="31"/>
      <c r="C24" s="32"/>
      <c r="D24" s="33"/>
      <c r="E24" s="34"/>
      <c r="F24" s="33"/>
      <c r="G24" s="34"/>
      <c r="H24" s="33"/>
      <c r="I24" s="34"/>
      <c r="J24" s="33"/>
      <c r="K24" s="34"/>
      <c r="L24" s="31"/>
      <c r="M24" s="31"/>
      <c r="N24" s="33">
        <v>80700</v>
      </c>
      <c r="O24" s="34">
        <f>N24</f>
        <v>80700</v>
      </c>
      <c r="P24" s="33"/>
      <c r="Q24" s="34"/>
      <c r="R24" s="33">
        <v>5600</v>
      </c>
      <c r="S24" s="34">
        <f t="shared" si="21"/>
        <v>11200</v>
      </c>
      <c r="T24" s="33"/>
      <c r="U24" s="34"/>
      <c r="V24" s="31">
        <f t="shared" si="14"/>
        <v>86300</v>
      </c>
      <c r="W24" s="31">
        <f t="shared" si="15"/>
        <v>91900</v>
      </c>
      <c r="X24" s="33"/>
      <c r="Y24" s="34"/>
      <c r="Z24" s="31">
        <f t="shared" si="9"/>
        <v>86300</v>
      </c>
      <c r="AA24" s="31">
        <f t="shared" si="10"/>
        <v>91900</v>
      </c>
    </row>
    <row r="25" spans="1:28" ht="15" x14ac:dyDescent="0.2">
      <c r="A25" s="8" t="s">
        <v>3</v>
      </c>
      <c r="B25" s="18"/>
      <c r="C25" s="20"/>
      <c r="D25" s="9"/>
      <c r="E25" s="10"/>
      <c r="F25" s="9"/>
      <c r="G25" s="10"/>
      <c r="H25" s="9"/>
      <c r="I25" s="10"/>
      <c r="J25" s="9"/>
      <c r="K25" s="10"/>
      <c r="L25" s="18">
        <f t="shared" si="0"/>
        <v>0</v>
      </c>
      <c r="M25" s="18">
        <f t="shared" si="1"/>
        <v>0</v>
      </c>
      <c r="N25" s="9"/>
      <c r="O25" s="10"/>
      <c r="P25" s="9"/>
      <c r="Q25" s="10"/>
      <c r="R25" s="9"/>
      <c r="S25" s="10"/>
      <c r="T25" s="9"/>
      <c r="U25" s="10"/>
      <c r="V25" s="18">
        <f t="shared" si="2"/>
        <v>0</v>
      </c>
      <c r="W25" s="18">
        <f t="shared" si="3"/>
        <v>0</v>
      </c>
      <c r="X25" s="9"/>
      <c r="Y25" s="10"/>
      <c r="Z25" s="18">
        <f t="shared" si="9"/>
        <v>0</v>
      </c>
      <c r="AA25" s="18">
        <f t="shared" si="10"/>
        <v>0</v>
      </c>
      <c r="AB25">
        <f t="shared" ref="AB25:AB30" si="22">RANK(Z25,$Z$6:$Z$70,0)</f>
        <v>53</v>
      </c>
    </row>
    <row r="26" spans="1:28" ht="15" x14ac:dyDescent="0.2">
      <c r="A26" s="8" t="s">
        <v>4</v>
      </c>
      <c r="B26" s="18"/>
      <c r="C26" s="20"/>
      <c r="D26" s="9"/>
      <c r="E26" s="10"/>
      <c r="F26" s="9"/>
      <c r="G26" s="10"/>
      <c r="H26" s="9"/>
      <c r="I26" s="10"/>
      <c r="J26" s="9"/>
      <c r="K26" s="10"/>
      <c r="L26" s="18">
        <f t="shared" si="0"/>
        <v>0</v>
      </c>
      <c r="M26" s="18">
        <f t="shared" si="1"/>
        <v>0</v>
      </c>
      <c r="N26" s="9"/>
      <c r="O26" s="10"/>
      <c r="P26" s="9"/>
      <c r="Q26" s="10"/>
      <c r="R26" s="9"/>
      <c r="S26" s="10"/>
      <c r="T26" s="9"/>
      <c r="U26" s="10"/>
      <c r="V26" s="18">
        <f t="shared" si="2"/>
        <v>0</v>
      </c>
      <c r="W26" s="18">
        <f t="shared" si="3"/>
        <v>0</v>
      </c>
      <c r="X26" s="9"/>
      <c r="Y26" s="10"/>
      <c r="Z26" s="18">
        <f t="shared" si="9"/>
        <v>0</v>
      </c>
      <c r="AA26" s="18">
        <f t="shared" si="10"/>
        <v>0</v>
      </c>
      <c r="AB26">
        <f t="shared" si="22"/>
        <v>53</v>
      </c>
    </row>
    <row r="27" spans="1:28" ht="15" x14ac:dyDescent="0.2">
      <c r="A27" s="8" t="s">
        <v>5</v>
      </c>
      <c r="B27" s="18"/>
      <c r="C27" s="20"/>
      <c r="D27" s="9"/>
      <c r="E27" s="10"/>
      <c r="F27" s="9"/>
      <c r="G27" s="10"/>
      <c r="H27" s="9"/>
      <c r="I27" s="10"/>
      <c r="J27" s="9"/>
      <c r="K27" s="10"/>
      <c r="L27" s="18">
        <f t="shared" si="0"/>
        <v>0</v>
      </c>
      <c r="M27" s="18">
        <f t="shared" si="1"/>
        <v>0</v>
      </c>
      <c r="N27" s="9"/>
      <c r="O27" s="10"/>
      <c r="P27" s="9"/>
      <c r="Q27" s="10"/>
      <c r="R27" s="9"/>
      <c r="S27" s="10"/>
      <c r="T27" s="9"/>
      <c r="U27" s="10"/>
      <c r="V27" s="18">
        <f t="shared" si="2"/>
        <v>0</v>
      </c>
      <c r="W27" s="18">
        <f t="shared" si="3"/>
        <v>0</v>
      </c>
      <c r="X27" s="9"/>
      <c r="Y27" s="10"/>
      <c r="Z27" s="18">
        <f t="shared" si="9"/>
        <v>0</v>
      </c>
      <c r="AA27" s="18">
        <f t="shared" si="10"/>
        <v>0</v>
      </c>
      <c r="AB27">
        <f t="shared" si="22"/>
        <v>53</v>
      </c>
    </row>
    <row r="28" spans="1:28" ht="15" x14ac:dyDescent="0.2">
      <c r="A28" s="8" t="s">
        <v>6</v>
      </c>
      <c r="B28" s="18"/>
      <c r="C28" s="20"/>
      <c r="D28" s="9"/>
      <c r="E28" s="10"/>
      <c r="F28" s="9"/>
      <c r="G28" s="10"/>
      <c r="H28" s="9"/>
      <c r="I28" s="10"/>
      <c r="J28" s="9"/>
      <c r="K28" s="10"/>
      <c r="L28" s="18">
        <f t="shared" si="0"/>
        <v>0</v>
      </c>
      <c r="M28" s="18">
        <f t="shared" si="1"/>
        <v>0</v>
      </c>
      <c r="N28" s="9"/>
      <c r="O28" s="10"/>
      <c r="P28" s="9"/>
      <c r="Q28" s="10"/>
      <c r="R28" s="9"/>
      <c r="S28" s="10"/>
      <c r="T28" s="9"/>
      <c r="U28" s="10"/>
      <c r="V28" s="18">
        <f t="shared" si="2"/>
        <v>0</v>
      </c>
      <c r="W28" s="18">
        <f t="shared" si="3"/>
        <v>0</v>
      </c>
      <c r="X28" s="9"/>
      <c r="Y28" s="10"/>
      <c r="Z28" s="18">
        <f t="shared" si="9"/>
        <v>0</v>
      </c>
      <c r="AA28" s="18">
        <f t="shared" si="10"/>
        <v>0</v>
      </c>
      <c r="AB28">
        <f t="shared" si="22"/>
        <v>53</v>
      </c>
    </row>
    <row r="29" spans="1:28" ht="15" x14ac:dyDescent="0.2">
      <c r="A29" s="8" t="s">
        <v>7</v>
      </c>
      <c r="B29" s="18"/>
      <c r="C29" s="20"/>
      <c r="D29" s="9"/>
      <c r="E29" s="10"/>
      <c r="F29" s="9"/>
      <c r="G29" s="10"/>
      <c r="H29" s="9"/>
      <c r="I29" s="10"/>
      <c r="J29" s="9"/>
      <c r="K29" s="10"/>
      <c r="L29" s="18">
        <f t="shared" si="0"/>
        <v>0</v>
      </c>
      <c r="M29" s="18">
        <f t="shared" si="1"/>
        <v>0</v>
      </c>
      <c r="N29" s="9"/>
      <c r="O29" s="10"/>
      <c r="P29" s="9"/>
      <c r="Q29" s="10"/>
      <c r="R29" s="9"/>
      <c r="S29" s="10"/>
      <c r="T29" s="9"/>
      <c r="U29" s="10"/>
      <c r="V29" s="18">
        <f t="shared" si="2"/>
        <v>0</v>
      </c>
      <c r="W29" s="18">
        <f t="shared" si="3"/>
        <v>0</v>
      </c>
      <c r="X29" s="9"/>
      <c r="Y29" s="10"/>
      <c r="Z29" s="18">
        <f t="shared" si="9"/>
        <v>0</v>
      </c>
      <c r="AA29" s="18">
        <f t="shared" si="10"/>
        <v>0</v>
      </c>
      <c r="AB29">
        <f t="shared" si="22"/>
        <v>53</v>
      </c>
    </row>
    <row r="30" spans="1:28" s="30" customFormat="1" ht="14.25" x14ac:dyDescent="0.2">
      <c r="A30" s="25" t="s">
        <v>80</v>
      </c>
      <c r="B30" s="26"/>
      <c r="C30" s="27"/>
      <c r="D30" s="28"/>
      <c r="E30" s="29"/>
      <c r="F30" s="28"/>
      <c r="G30" s="29"/>
      <c r="H30" s="28"/>
      <c r="I30" s="29"/>
      <c r="J30" s="28"/>
      <c r="K30" s="29"/>
      <c r="L30" s="26">
        <f t="shared" si="0"/>
        <v>0</v>
      </c>
      <c r="M30" s="26">
        <f t="shared" si="1"/>
        <v>0</v>
      </c>
      <c r="N30" s="28"/>
      <c r="O30" s="29"/>
      <c r="P30" s="28"/>
      <c r="Q30" s="29"/>
      <c r="R30" s="28">
        <v>93711</v>
      </c>
      <c r="S30" s="29">
        <f t="shared" ref="S30:S33" si="23">R30*2</f>
        <v>187422</v>
      </c>
      <c r="T30" s="28"/>
      <c r="U30" s="29"/>
      <c r="V30" s="26">
        <f t="shared" si="2"/>
        <v>93711</v>
      </c>
      <c r="W30" s="26">
        <f t="shared" si="3"/>
        <v>187422</v>
      </c>
      <c r="X30" s="28"/>
      <c r="Y30" s="29"/>
      <c r="Z30" s="26">
        <f t="shared" si="9"/>
        <v>93711</v>
      </c>
      <c r="AA30" s="26">
        <f t="shared" si="10"/>
        <v>187422</v>
      </c>
      <c r="AB30" s="30">
        <f t="shared" si="22"/>
        <v>23</v>
      </c>
    </row>
    <row r="31" spans="1:28" s="35" customFormat="1" ht="15" x14ac:dyDescent="0.25">
      <c r="A31" s="37" t="s">
        <v>81</v>
      </c>
      <c r="B31" s="31"/>
      <c r="C31" s="32"/>
      <c r="D31" s="33"/>
      <c r="E31" s="34"/>
      <c r="F31" s="33"/>
      <c r="G31" s="34"/>
      <c r="H31" s="33"/>
      <c r="I31" s="34"/>
      <c r="J31" s="33"/>
      <c r="K31" s="34"/>
      <c r="L31" s="31"/>
      <c r="M31" s="31"/>
      <c r="N31" s="33"/>
      <c r="O31" s="34"/>
      <c r="P31" s="33"/>
      <c r="Q31" s="34"/>
      <c r="R31" s="33">
        <v>93711</v>
      </c>
      <c r="S31" s="34">
        <f t="shared" si="23"/>
        <v>187422</v>
      </c>
      <c r="T31" s="33"/>
      <c r="U31" s="34"/>
      <c r="V31" s="31">
        <f t="shared" ref="V31" si="24">N31+P31+R31+T31</f>
        <v>93711</v>
      </c>
      <c r="W31" s="31">
        <f t="shared" ref="W31" si="25">O31+Q31+S31+U31</f>
        <v>187422</v>
      </c>
      <c r="X31" s="33"/>
      <c r="Y31" s="34"/>
      <c r="Z31" s="31">
        <f t="shared" si="9"/>
        <v>93711</v>
      </c>
      <c r="AA31" s="31">
        <f t="shared" si="10"/>
        <v>187422</v>
      </c>
    </row>
    <row r="32" spans="1:28" s="30" customFormat="1" ht="14.25" x14ac:dyDescent="0.2">
      <c r="A32" s="25" t="s">
        <v>82</v>
      </c>
      <c r="B32" s="26"/>
      <c r="C32" s="27"/>
      <c r="D32" s="28"/>
      <c r="E32" s="29"/>
      <c r="F32" s="28"/>
      <c r="G32" s="29"/>
      <c r="H32" s="28"/>
      <c r="I32" s="29"/>
      <c r="J32" s="28"/>
      <c r="K32" s="29"/>
      <c r="L32" s="26">
        <f t="shared" si="0"/>
        <v>0</v>
      </c>
      <c r="M32" s="26">
        <f t="shared" si="1"/>
        <v>0</v>
      </c>
      <c r="N32" s="28"/>
      <c r="O32" s="29"/>
      <c r="P32" s="28"/>
      <c r="Q32" s="29"/>
      <c r="R32" s="28">
        <v>560451.76</v>
      </c>
      <c r="S32" s="29">
        <f t="shared" si="23"/>
        <v>1120903.52</v>
      </c>
      <c r="T32" s="28"/>
      <c r="U32" s="29"/>
      <c r="V32" s="26">
        <f t="shared" si="2"/>
        <v>560451.76</v>
      </c>
      <c r="W32" s="26">
        <f t="shared" si="3"/>
        <v>1120903.52</v>
      </c>
      <c r="X32" s="28"/>
      <c r="Y32" s="29"/>
      <c r="Z32" s="26">
        <f t="shared" si="9"/>
        <v>560451.76</v>
      </c>
      <c r="AA32" s="26">
        <f t="shared" si="10"/>
        <v>1120903.52</v>
      </c>
      <c r="AB32" s="30">
        <f>RANK(Z32,$Z$6:$Z$70,0)</f>
        <v>4</v>
      </c>
    </row>
    <row r="33" spans="1:28" s="35" customFormat="1" ht="15" x14ac:dyDescent="0.25">
      <c r="A33" s="37" t="s">
        <v>83</v>
      </c>
      <c r="B33" s="31"/>
      <c r="C33" s="32"/>
      <c r="D33" s="33"/>
      <c r="E33" s="34"/>
      <c r="F33" s="33"/>
      <c r="G33" s="34"/>
      <c r="H33" s="33"/>
      <c r="I33" s="34"/>
      <c r="J33" s="33"/>
      <c r="K33" s="34"/>
      <c r="L33" s="31"/>
      <c r="M33" s="31"/>
      <c r="N33" s="33"/>
      <c r="O33" s="34"/>
      <c r="P33" s="33"/>
      <c r="Q33" s="34"/>
      <c r="R33" s="33">
        <v>560451.76</v>
      </c>
      <c r="S33" s="34">
        <f t="shared" si="23"/>
        <v>1120903.52</v>
      </c>
      <c r="T33" s="33"/>
      <c r="U33" s="34"/>
      <c r="V33" s="31">
        <f t="shared" ref="V33" si="26">N33+P33+R33+T33</f>
        <v>560451.76</v>
      </c>
      <c r="W33" s="31">
        <f t="shared" ref="W33" si="27">O33+Q33+S33+U33</f>
        <v>1120903.52</v>
      </c>
      <c r="X33" s="33"/>
      <c r="Y33" s="34"/>
      <c r="Z33" s="31">
        <f t="shared" si="9"/>
        <v>560451.76</v>
      </c>
      <c r="AA33" s="31">
        <f t="shared" si="10"/>
        <v>1120903.52</v>
      </c>
    </row>
    <row r="34" spans="1:28" ht="15" x14ac:dyDescent="0.2">
      <c r="A34" s="8" t="s">
        <v>8</v>
      </c>
      <c r="B34" s="18"/>
      <c r="C34" s="20"/>
      <c r="D34" s="9"/>
      <c r="E34" s="10"/>
      <c r="F34" s="9"/>
      <c r="G34" s="10"/>
      <c r="H34" s="9"/>
      <c r="I34" s="10"/>
      <c r="J34" s="9"/>
      <c r="K34" s="10"/>
      <c r="L34" s="18">
        <f t="shared" si="0"/>
        <v>0</v>
      </c>
      <c r="M34" s="18">
        <f t="shared" si="1"/>
        <v>0</v>
      </c>
      <c r="N34" s="9"/>
      <c r="O34" s="10"/>
      <c r="P34" s="9"/>
      <c r="Q34" s="10"/>
      <c r="R34" s="9"/>
      <c r="S34" s="10"/>
      <c r="T34" s="9"/>
      <c r="U34" s="10"/>
      <c r="V34" s="18">
        <f t="shared" si="2"/>
        <v>0</v>
      </c>
      <c r="W34" s="18">
        <f t="shared" si="3"/>
        <v>0</v>
      </c>
      <c r="X34" s="9"/>
      <c r="Y34" s="10"/>
      <c r="Z34" s="18">
        <f t="shared" si="9"/>
        <v>0</v>
      </c>
      <c r="AA34" s="18">
        <f t="shared" si="10"/>
        <v>0</v>
      </c>
      <c r="AB34">
        <f>RANK(Z34,$Z$6:$Z$70,0)</f>
        <v>53</v>
      </c>
    </row>
    <row r="35" spans="1:28" s="30" customFormat="1" ht="14.25" x14ac:dyDescent="0.2">
      <c r="A35" s="25" t="s">
        <v>62</v>
      </c>
      <c r="B35" s="26"/>
      <c r="C35" s="27"/>
      <c r="D35" s="28"/>
      <c r="E35" s="29"/>
      <c r="F35" s="28">
        <v>25600</v>
      </c>
      <c r="G35" s="29">
        <f>F35</f>
        <v>25600</v>
      </c>
      <c r="H35" s="28">
        <f>SUM(H36:H47)</f>
        <v>817940</v>
      </c>
      <c r="I35" s="29">
        <f>H35</f>
        <v>817940</v>
      </c>
      <c r="J35" s="28">
        <v>243495.88</v>
      </c>
      <c r="K35" s="29">
        <f>J35</f>
        <v>243495.88</v>
      </c>
      <c r="L35" s="26">
        <f t="shared" si="0"/>
        <v>1087035.8799999999</v>
      </c>
      <c r="M35" s="26">
        <f t="shared" si="1"/>
        <v>1087035.8799999999</v>
      </c>
      <c r="N35" s="28">
        <v>11339.6</v>
      </c>
      <c r="O35" s="29">
        <f>N35</f>
        <v>11339.6</v>
      </c>
      <c r="P35" s="28">
        <v>1578.3999999999999</v>
      </c>
      <c r="Q35" s="29">
        <f>P35*2</f>
        <v>3156.7999999999997</v>
      </c>
      <c r="R35" s="28"/>
      <c r="S35" s="29"/>
      <c r="T35" s="28"/>
      <c r="U35" s="29"/>
      <c r="V35" s="26">
        <f t="shared" si="2"/>
        <v>12918</v>
      </c>
      <c r="W35" s="26">
        <f t="shared" si="3"/>
        <v>14496.4</v>
      </c>
      <c r="X35" s="28"/>
      <c r="Y35" s="29"/>
      <c r="Z35" s="26">
        <f t="shared" si="9"/>
        <v>1099953.8799999999</v>
      </c>
      <c r="AA35" s="26">
        <f t="shared" si="10"/>
        <v>1101532.2799999998</v>
      </c>
      <c r="AB35" s="30">
        <f>RANK(Z35,$Z$6:$Z$70,0)</f>
        <v>1</v>
      </c>
    </row>
    <row r="36" spans="1:28" s="35" customFormat="1" ht="15" x14ac:dyDescent="0.25">
      <c r="A36" s="36" t="s">
        <v>47</v>
      </c>
      <c r="B36" s="31"/>
      <c r="C36" s="32"/>
      <c r="D36" s="33"/>
      <c r="E36" s="34"/>
      <c r="F36" s="33">
        <v>25400</v>
      </c>
      <c r="G36" s="34">
        <v>25400</v>
      </c>
      <c r="H36" s="33">
        <v>130930</v>
      </c>
      <c r="I36" s="34">
        <f>H36</f>
        <v>130930</v>
      </c>
      <c r="J36" s="33">
        <v>55780</v>
      </c>
      <c r="K36" s="33">
        <f>J36</f>
        <v>55780</v>
      </c>
      <c r="L36" s="31">
        <f t="shared" ref="L36:L47" si="28">D36+F36+H36+J36</f>
        <v>212110</v>
      </c>
      <c r="M36" s="31">
        <f t="shared" si="1"/>
        <v>212110</v>
      </c>
      <c r="N36" s="33">
        <v>4170</v>
      </c>
      <c r="O36" s="34">
        <f>N36</f>
        <v>4170</v>
      </c>
      <c r="P36" s="33"/>
      <c r="Q36" s="34"/>
      <c r="R36" s="33"/>
      <c r="S36" s="34"/>
      <c r="T36" s="33"/>
      <c r="U36" s="34"/>
      <c r="V36" s="31">
        <f t="shared" ref="V36:V47" si="29">N36+P36+R36+T36</f>
        <v>4170</v>
      </c>
      <c r="W36" s="31">
        <f t="shared" ref="W36:W47" si="30">O36+Q36+S36+U36</f>
        <v>4170</v>
      </c>
      <c r="X36" s="33"/>
      <c r="Y36" s="34"/>
      <c r="Z36" s="31">
        <f t="shared" si="9"/>
        <v>216280</v>
      </c>
      <c r="AA36" s="31">
        <f t="shared" si="10"/>
        <v>216280</v>
      </c>
    </row>
    <row r="37" spans="1:28" s="35" customFormat="1" ht="15" x14ac:dyDescent="0.25">
      <c r="A37" s="36" t="s">
        <v>48</v>
      </c>
      <c r="B37" s="31"/>
      <c r="C37" s="32"/>
      <c r="D37" s="33"/>
      <c r="E37" s="34"/>
      <c r="F37" s="33">
        <v>200</v>
      </c>
      <c r="G37" s="34">
        <v>200</v>
      </c>
      <c r="H37" s="33">
        <v>53010</v>
      </c>
      <c r="I37" s="34">
        <f t="shared" ref="I37:I47" si="31">H37</f>
        <v>53010</v>
      </c>
      <c r="J37" s="33">
        <v>9558</v>
      </c>
      <c r="K37" s="33">
        <f t="shared" ref="K37:K47" si="32">J37</f>
        <v>9558</v>
      </c>
      <c r="L37" s="31">
        <f t="shared" si="28"/>
        <v>62768</v>
      </c>
      <c r="M37" s="31">
        <f t="shared" si="1"/>
        <v>62768</v>
      </c>
      <c r="N37" s="33">
        <v>2699.2</v>
      </c>
      <c r="O37" s="34">
        <f>N37</f>
        <v>2699.2</v>
      </c>
      <c r="P37" s="33"/>
      <c r="Q37" s="34"/>
      <c r="R37" s="33"/>
      <c r="S37" s="34"/>
      <c r="T37" s="33"/>
      <c r="U37" s="34"/>
      <c r="V37" s="31">
        <f t="shared" si="29"/>
        <v>2699.2</v>
      </c>
      <c r="W37" s="31">
        <f t="shared" si="30"/>
        <v>2699.2</v>
      </c>
      <c r="X37" s="33"/>
      <c r="Y37" s="34"/>
      <c r="Z37" s="31">
        <f t="shared" si="9"/>
        <v>65467.199999999997</v>
      </c>
      <c r="AA37" s="31">
        <f t="shared" si="10"/>
        <v>65467.199999999997</v>
      </c>
    </row>
    <row r="38" spans="1:28" s="36" customFormat="1" ht="15" x14ac:dyDescent="0.25">
      <c r="A38" s="36" t="s">
        <v>50</v>
      </c>
      <c r="B38" s="31"/>
      <c r="C38" s="32"/>
      <c r="H38" s="33">
        <v>82000</v>
      </c>
      <c r="I38" s="34">
        <f t="shared" si="31"/>
        <v>82000</v>
      </c>
      <c r="J38" s="33">
        <v>25757.599999999999</v>
      </c>
      <c r="K38" s="33">
        <f t="shared" si="32"/>
        <v>25757.599999999999</v>
      </c>
      <c r="L38" s="31">
        <f t="shared" si="28"/>
        <v>107757.6</v>
      </c>
      <c r="M38" s="31">
        <f t="shared" si="1"/>
        <v>107757.6</v>
      </c>
      <c r="P38" s="34">
        <v>400</v>
      </c>
      <c r="Q38" s="34">
        <f t="shared" ref="Q38:Q46" si="33">P38*2</f>
        <v>800</v>
      </c>
      <c r="V38" s="31">
        <f t="shared" si="29"/>
        <v>400</v>
      </c>
      <c r="W38" s="31">
        <f t="shared" si="30"/>
        <v>800</v>
      </c>
      <c r="Z38" s="31">
        <f t="shared" si="9"/>
        <v>108157.6</v>
      </c>
      <c r="AA38" s="31">
        <f t="shared" si="10"/>
        <v>108557.6</v>
      </c>
    </row>
    <row r="39" spans="1:28" s="36" customFormat="1" ht="15" x14ac:dyDescent="0.25">
      <c r="A39" s="36" t="s">
        <v>51</v>
      </c>
      <c r="B39" s="31"/>
      <c r="C39" s="32"/>
      <c r="H39" s="33">
        <v>42300</v>
      </c>
      <c r="I39" s="34">
        <f t="shared" si="31"/>
        <v>42300</v>
      </c>
      <c r="J39" s="33">
        <v>14526.4</v>
      </c>
      <c r="K39" s="33">
        <f t="shared" si="32"/>
        <v>14526.4</v>
      </c>
      <c r="L39" s="31">
        <f t="shared" si="28"/>
        <v>56826.400000000001</v>
      </c>
      <c r="M39" s="31">
        <f t="shared" si="1"/>
        <v>56826.400000000001</v>
      </c>
      <c r="P39" s="34"/>
      <c r="Q39" s="34"/>
      <c r="V39" s="31">
        <f t="shared" si="29"/>
        <v>0</v>
      </c>
      <c r="W39" s="31">
        <f t="shared" si="30"/>
        <v>0</v>
      </c>
      <c r="Z39" s="31">
        <f t="shared" si="9"/>
        <v>56826.400000000001</v>
      </c>
      <c r="AA39" s="31">
        <f t="shared" si="10"/>
        <v>56826.400000000001</v>
      </c>
    </row>
    <row r="40" spans="1:28" s="36" customFormat="1" ht="15" x14ac:dyDescent="0.25">
      <c r="A40" s="36" t="s">
        <v>52</v>
      </c>
      <c r="B40" s="31"/>
      <c r="C40" s="32"/>
      <c r="H40" s="33">
        <v>98400</v>
      </c>
      <c r="I40" s="34">
        <f t="shared" si="31"/>
        <v>98400</v>
      </c>
      <c r="J40" s="33">
        <v>7930.8</v>
      </c>
      <c r="K40" s="33">
        <f t="shared" si="32"/>
        <v>7930.8</v>
      </c>
      <c r="L40" s="31">
        <f t="shared" si="28"/>
        <v>106330.8</v>
      </c>
      <c r="M40" s="31">
        <f t="shared" si="1"/>
        <v>106330.8</v>
      </c>
      <c r="P40" s="34"/>
      <c r="Q40" s="34"/>
      <c r="V40" s="31">
        <f t="shared" si="29"/>
        <v>0</v>
      </c>
      <c r="W40" s="31">
        <f t="shared" si="30"/>
        <v>0</v>
      </c>
      <c r="Z40" s="31">
        <f t="shared" si="9"/>
        <v>106330.8</v>
      </c>
      <c r="AA40" s="31">
        <f t="shared" si="10"/>
        <v>106330.8</v>
      </c>
    </row>
    <row r="41" spans="1:28" s="36" customFormat="1" ht="15" x14ac:dyDescent="0.25">
      <c r="A41" s="36" t="s">
        <v>53</v>
      </c>
      <c r="B41" s="31"/>
      <c r="C41" s="32"/>
      <c r="H41" s="33">
        <v>107200</v>
      </c>
      <c r="I41" s="34">
        <f t="shared" si="31"/>
        <v>107200</v>
      </c>
      <c r="J41" s="33">
        <v>9497.6</v>
      </c>
      <c r="K41" s="33">
        <f t="shared" si="32"/>
        <v>9497.6</v>
      </c>
      <c r="L41" s="31">
        <f t="shared" si="28"/>
        <v>116697.60000000001</v>
      </c>
      <c r="M41" s="31">
        <f t="shared" si="1"/>
        <v>116697.60000000001</v>
      </c>
      <c r="P41" s="34"/>
      <c r="Q41" s="34"/>
      <c r="V41" s="31">
        <f t="shared" si="29"/>
        <v>0</v>
      </c>
      <c r="W41" s="31">
        <f t="shared" si="30"/>
        <v>0</v>
      </c>
      <c r="Z41" s="31">
        <f t="shared" si="9"/>
        <v>116697.60000000001</v>
      </c>
      <c r="AA41" s="31">
        <f t="shared" si="10"/>
        <v>116697.60000000001</v>
      </c>
    </row>
    <row r="42" spans="1:28" s="36" customFormat="1" ht="15" x14ac:dyDescent="0.25">
      <c r="A42" s="36" t="s">
        <v>54</v>
      </c>
      <c r="B42" s="31"/>
      <c r="C42" s="32"/>
      <c r="H42" s="33">
        <v>47100</v>
      </c>
      <c r="I42" s="34">
        <f t="shared" si="31"/>
        <v>47100</v>
      </c>
      <c r="J42" s="33">
        <v>12532</v>
      </c>
      <c r="K42" s="33">
        <f t="shared" si="32"/>
        <v>12532</v>
      </c>
      <c r="L42" s="31">
        <f t="shared" si="28"/>
        <v>59632</v>
      </c>
      <c r="M42" s="31">
        <f t="shared" si="1"/>
        <v>59632</v>
      </c>
      <c r="N42" s="33">
        <v>192.8</v>
      </c>
      <c r="O42" s="33">
        <f>N42</f>
        <v>192.8</v>
      </c>
      <c r="P42" s="34">
        <v>192.8</v>
      </c>
      <c r="Q42" s="34">
        <f t="shared" si="33"/>
        <v>385.6</v>
      </c>
      <c r="V42" s="31">
        <f t="shared" si="29"/>
        <v>385.6</v>
      </c>
      <c r="W42" s="31">
        <f t="shared" si="30"/>
        <v>578.40000000000009</v>
      </c>
      <c r="Z42" s="31">
        <f t="shared" si="9"/>
        <v>60017.599999999999</v>
      </c>
      <c r="AA42" s="31">
        <f t="shared" si="10"/>
        <v>60210.400000000001</v>
      </c>
    </row>
    <row r="43" spans="1:28" s="36" customFormat="1" ht="15" x14ac:dyDescent="0.25">
      <c r="A43" s="36" t="s">
        <v>60</v>
      </c>
      <c r="B43" s="31"/>
      <c r="C43" s="32"/>
      <c r="H43" s="33">
        <v>9400</v>
      </c>
      <c r="I43" s="34">
        <f t="shared" si="31"/>
        <v>9400</v>
      </c>
      <c r="J43" s="33">
        <v>41348.28</v>
      </c>
      <c r="K43" s="33">
        <f t="shared" si="32"/>
        <v>41348.28</v>
      </c>
      <c r="L43" s="31">
        <f t="shared" si="28"/>
        <v>50748.28</v>
      </c>
      <c r="M43" s="31">
        <f t="shared" si="1"/>
        <v>50748.28</v>
      </c>
      <c r="N43" s="33">
        <v>1156.8</v>
      </c>
      <c r="O43" s="33">
        <f t="shared" ref="O43:O45" si="34">N43</f>
        <v>1156.8</v>
      </c>
      <c r="P43" s="34">
        <v>192.8</v>
      </c>
      <c r="Q43" s="34">
        <f t="shared" si="33"/>
        <v>385.6</v>
      </c>
      <c r="V43" s="31">
        <f t="shared" si="29"/>
        <v>1349.6</v>
      </c>
      <c r="W43" s="31">
        <f t="shared" si="30"/>
        <v>1542.4</v>
      </c>
      <c r="Z43" s="31">
        <f t="shared" si="9"/>
        <v>52097.88</v>
      </c>
      <c r="AA43" s="31">
        <f t="shared" si="10"/>
        <v>52290.68</v>
      </c>
    </row>
    <row r="44" spans="1:28" s="36" customFormat="1" ht="15" x14ac:dyDescent="0.25">
      <c r="A44" s="36" t="s">
        <v>55</v>
      </c>
      <c r="B44" s="31"/>
      <c r="C44" s="32"/>
      <c r="H44" s="33">
        <v>50300</v>
      </c>
      <c r="I44" s="34">
        <f t="shared" si="31"/>
        <v>50300</v>
      </c>
      <c r="J44" s="33">
        <v>13303.2</v>
      </c>
      <c r="K44" s="33">
        <f t="shared" si="32"/>
        <v>13303.2</v>
      </c>
      <c r="L44" s="31">
        <f t="shared" si="28"/>
        <v>63603.199999999997</v>
      </c>
      <c r="M44" s="31">
        <f t="shared" si="1"/>
        <v>63603.199999999997</v>
      </c>
      <c r="N44" s="33"/>
      <c r="O44" s="33"/>
      <c r="P44" s="34"/>
      <c r="Q44" s="34"/>
      <c r="V44" s="31">
        <f t="shared" si="29"/>
        <v>0</v>
      </c>
      <c r="W44" s="31">
        <f t="shared" si="30"/>
        <v>0</v>
      </c>
      <c r="Z44" s="31">
        <f t="shared" si="9"/>
        <v>63603.199999999997</v>
      </c>
      <c r="AA44" s="31">
        <f t="shared" si="10"/>
        <v>63603.199999999997</v>
      </c>
    </row>
    <row r="45" spans="1:28" s="36" customFormat="1" ht="15" x14ac:dyDescent="0.25">
      <c r="A45" s="36" t="s">
        <v>56</v>
      </c>
      <c r="B45" s="31"/>
      <c r="C45" s="32"/>
      <c r="H45" s="33">
        <v>77100</v>
      </c>
      <c r="I45" s="34">
        <f t="shared" si="31"/>
        <v>77100</v>
      </c>
      <c r="J45" s="33">
        <v>23609.599999999999</v>
      </c>
      <c r="K45" s="33">
        <f t="shared" si="32"/>
        <v>23609.599999999999</v>
      </c>
      <c r="L45" s="31">
        <f t="shared" si="28"/>
        <v>100709.6</v>
      </c>
      <c r="M45" s="31">
        <f t="shared" si="1"/>
        <v>100709.6</v>
      </c>
      <c r="N45" s="33">
        <v>3120.8</v>
      </c>
      <c r="O45" s="33">
        <f t="shared" si="34"/>
        <v>3120.8</v>
      </c>
      <c r="P45" s="34">
        <v>600</v>
      </c>
      <c r="Q45" s="34">
        <f t="shared" si="33"/>
        <v>1200</v>
      </c>
      <c r="V45" s="31">
        <f t="shared" si="29"/>
        <v>3720.8</v>
      </c>
      <c r="W45" s="31">
        <f t="shared" si="30"/>
        <v>4320.8</v>
      </c>
      <c r="Z45" s="31">
        <f t="shared" si="9"/>
        <v>104430.40000000001</v>
      </c>
      <c r="AA45" s="31">
        <f t="shared" si="10"/>
        <v>105030.40000000001</v>
      </c>
    </row>
    <row r="46" spans="1:28" s="36" customFormat="1" ht="15" x14ac:dyDescent="0.25">
      <c r="A46" s="36" t="s">
        <v>57</v>
      </c>
      <c r="B46" s="31"/>
      <c r="C46" s="32"/>
      <c r="H46" s="33">
        <v>33700</v>
      </c>
      <c r="I46" s="34">
        <f t="shared" si="31"/>
        <v>33700</v>
      </c>
      <c r="J46" s="33">
        <v>22326</v>
      </c>
      <c r="K46" s="33">
        <f t="shared" si="32"/>
        <v>22326</v>
      </c>
      <c r="L46" s="31">
        <f t="shared" si="28"/>
        <v>56026</v>
      </c>
      <c r="M46" s="31">
        <f t="shared" si="1"/>
        <v>56026</v>
      </c>
      <c r="P46" s="34">
        <v>192.8</v>
      </c>
      <c r="Q46" s="34">
        <f t="shared" si="33"/>
        <v>385.6</v>
      </c>
      <c r="V46" s="31">
        <f t="shared" si="29"/>
        <v>192.8</v>
      </c>
      <c r="W46" s="31">
        <f t="shared" si="30"/>
        <v>385.6</v>
      </c>
      <c r="Z46" s="31">
        <f t="shared" si="9"/>
        <v>56218.8</v>
      </c>
      <c r="AA46" s="31">
        <f t="shared" si="10"/>
        <v>56411.6</v>
      </c>
    </row>
    <row r="47" spans="1:28" s="36" customFormat="1" ht="15" x14ac:dyDescent="0.25">
      <c r="A47" s="36" t="s">
        <v>58</v>
      </c>
      <c r="B47" s="31"/>
      <c r="C47" s="32"/>
      <c r="H47" s="33">
        <v>86500</v>
      </c>
      <c r="I47" s="34">
        <f t="shared" si="31"/>
        <v>86500</v>
      </c>
      <c r="J47" s="33">
        <v>7326.4</v>
      </c>
      <c r="K47" s="33">
        <f t="shared" si="32"/>
        <v>7326.4</v>
      </c>
      <c r="L47" s="31">
        <f t="shared" si="28"/>
        <v>93826.4</v>
      </c>
      <c r="M47" s="31">
        <f t="shared" si="1"/>
        <v>93826.4</v>
      </c>
      <c r="V47" s="31">
        <f t="shared" si="29"/>
        <v>0</v>
      </c>
      <c r="W47" s="31">
        <f t="shared" si="30"/>
        <v>0</v>
      </c>
      <c r="Z47" s="31">
        <f t="shared" si="9"/>
        <v>93826.4</v>
      </c>
      <c r="AA47" s="31">
        <f t="shared" si="10"/>
        <v>93826.4</v>
      </c>
    </row>
    <row r="48" spans="1:28" s="30" customFormat="1" ht="15" x14ac:dyDescent="0.2">
      <c r="A48" s="25" t="s">
        <v>63</v>
      </c>
      <c r="B48" s="31"/>
      <c r="C48" s="32"/>
      <c r="D48" s="28"/>
      <c r="E48" s="29"/>
      <c r="F48" s="28"/>
      <c r="G48" s="29"/>
      <c r="H48" s="28">
        <v>30300</v>
      </c>
      <c r="I48" s="29">
        <f>H48</f>
        <v>30300</v>
      </c>
      <c r="J48" s="28"/>
      <c r="K48" s="29"/>
      <c r="L48" s="26">
        <f t="shared" si="0"/>
        <v>30300</v>
      </c>
      <c r="M48" s="26">
        <f t="shared" si="1"/>
        <v>30300</v>
      </c>
      <c r="N48" s="28"/>
      <c r="O48" s="29"/>
      <c r="P48" s="28"/>
      <c r="Q48" s="29"/>
      <c r="R48" s="28"/>
      <c r="S48" s="29"/>
      <c r="T48" s="28"/>
      <c r="U48" s="29"/>
      <c r="V48" s="26">
        <f t="shared" si="2"/>
        <v>0</v>
      </c>
      <c r="W48" s="26">
        <f t="shared" si="3"/>
        <v>0</v>
      </c>
      <c r="X48" s="28"/>
      <c r="Y48" s="29"/>
      <c r="Z48" s="26">
        <f t="shared" si="9"/>
        <v>30300</v>
      </c>
      <c r="AA48" s="26">
        <f t="shared" si="10"/>
        <v>30300</v>
      </c>
      <c r="AB48" s="30">
        <f>RANK(Z48,$Z$6:$Z$70,0)</f>
        <v>43</v>
      </c>
    </row>
    <row r="49" spans="1:28" s="36" customFormat="1" ht="15" x14ac:dyDescent="0.25">
      <c r="A49" s="36" t="s">
        <v>59</v>
      </c>
      <c r="B49" s="31"/>
      <c r="C49" s="32"/>
      <c r="H49" s="33">
        <v>30300</v>
      </c>
      <c r="I49" s="33">
        <f>H49</f>
        <v>30300</v>
      </c>
      <c r="L49" s="31">
        <f t="shared" ref="L49" si="35">D49+F49+H49+J49</f>
        <v>30300</v>
      </c>
      <c r="M49" s="31">
        <f t="shared" ref="M49" si="36">E49+G49+I49+K49</f>
        <v>30300</v>
      </c>
      <c r="V49" s="31">
        <f t="shared" ref="V49" si="37">N49+P49+R49+T49</f>
        <v>0</v>
      </c>
      <c r="W49" s="31">
        <f t="shared" ref="W49" si="38">O49+Q49+S49+U49</f>
        <v>0</v>
      </c>
      <c r="Z49" s="31">
        <f t="shared" si="9"/>
        <v>30300</v>
      </c>
      <c r="AA49" s="31">
        <f t="shared" si="10"/>
        <v>30300</v>
      </c>
    </row>
    <row r="50" spans="1:28" s="30" customFormat="1" ht="14.25" x14ac:dyDescent="0.2">
      <c r="A50" s="25" t="s">
        <v>78</v>
      </c>
      <c r="B50" s="26"/>
      <c r="C50" s="27"/>
      <c r="D50" s="28"/>
      <c r="E50" s="29"/>
      <c r="F50" s="28"/>
      <c r="G50" s="29"/>
      <c r="H50" s="28"/>
      <c r="I50" s="29"/>
      <c r="J50" s="28"/>
      <c r="K50" s="29"/>
      <c r="L50" s="26">
        <f t="shared" si="0"/>
        <v>0</v>
      </c>
      <c r="M50" s="26">
        <f t="shared" si="1"/>
        <v>0</v>
      </c>
      <c r="N50" s="28">
        <v>186950</v>
      </c>
      <c r="O50" s="29">
        <f>N50</f>
        <v>186950</v>
      </c>
      <c r="P50" s="28">
        <v>67200</v>
      </c>
      <c r="Q50" s="29">
        <f>P50*2</f>
        <v>134400</v>
      </c>
      <c r="R50" s="28"/>
      <c r="S50" s="29"/>
      <c r="T50" s="28"/>
      <c r="U50" s="29"/>
      <c r="V50" s="26">
        <f t="shared" si="2"/>
        <v>254150</v>
      </c>
      <c r="W50" s="26">
        <f t="shared" si="3"/>
        <v>321350</v>
      </c>
      <c r="X50" s="28"/>
      <c r="Y50" s="29"/>
      <c r="Z50" s="26">
        <f t="shared" si="9"/>
        <v>254150</v>
      </c>
      <c r="AA50" s="26">
        <f t="shared" si="10"/>
        <v>321350</v>
      </c>
      <c r="AB50" s="30">
        <f>RANK(Z50,$Z$6:$Z$70,0)</f>
        <v>7</v>
      </c>
    </row>
    <row r="51" spans="1:28" s="35" customFormat="1" ht="15" x14ac:dyDescent="0.25">
      <c r="A51" s="36" t="s">
        <v>68</v>
      </c>
      <c r="B51" s="31"/>
      <c r="C51" s="32"/>
      <c r="D51" s="33"/>
      <c r="E51" s="34"/>
      <c r="F51" s="33"/>
      <c r="G51" s="34"/>
      <c r="H51" s="33"/>
      <c r="I51" s="34"/>
      <c r="J51" s="33"/>
      <c r="K51" s="34"/>
      <c r="L51" s="31"/>
      <c r="M51" s="31"/>
      <c r="N51" s="33">
        <v>41400</v>
      </c>
      <c r="O51" s="34">
        <f>N51</f>
        <v>41400</v>
      </c>
      <c r="P51" s="33">
        <v>5600</v>
      </c>
      <c r="Q51" s="34">
        <f t="shared" ref="Q51:Q59" si="39">P51*2</f>
        <v>11200</v>
      </c>
      <c r="R51" s="33"/>
      <c r="S51" s="34"/>
      <c r="T51" s="33"/>
      <c r="U51" s="34"/>
      <c r="V51" s="31">
        <f t="shared" ref="V51:V59" si="40">N51+P51+R51+T51</f>
        <v>47000</v>
      </c>
      <c r="W51" s="31">
        <f t="shared" ref="W51:W59" si="41">O51+Q51+S51+U51</f>
        <v>52600</v>
      </c>
      <c r="X51" s="33"/>
      <c r="Y51" s="34"/>
      <c r="Z51" s="31">
        <f t="shared" si="9"/>
        <v>47000</v>
      </c>
      <c r="AA51" s="31">
        <f t="shared" si="10"/>
        <v>52600</v>
      </c>
    </row>
    <row r="52" spans="1:28" s="35" customFormat="1" ht="15" x14ac:dyDescent="0.25">
      <c r="A52" s="36" t="s">
        <v>69</v>
      </c>
      <c r="B52" s="31"/>
      <c r="C52" s="32"/>
      <c r="D52" s="33"/>
      <c r="E52" s="34"/>
      <c r="F52" s="33"/>
      <c r="G52" s="34"/>
      <c r="H52" s="33"/>
      <c r="I52" s="34"/>
      <c r="J52" s="33"/>
      <c r="K52" s="34"/>
      <c r="L52" s="31"/>
      <c r="M52" s="31"/>
      <c r="N52" s="33">
        <v>200</v>
      </c>
      <c r="O52" s="34">
        <f t="shared" ref="O52:O59" si="42">N52</f>
        <v>200</v>
      </c>
      <c r="P52" s="33">
        <v>22200</v>
      </c>
      <c r="Q52" s="34">
        <f t="shared" si="39"/>
        <v>44400</v>
      </c>
      <c r="R52" s="33"/>
      <c r="S52" s="34"/>
      <c r="T52" s="33"/>
      <c r="U52" s="34"/>
      <c r="V52" s="31">
        <f t="shared" si="40"/>
        <v>22400</v>
      </c>
      <c r="W52" s="31">
        <f t="shared" si="41"/>
        <v>44600</v>
      </c>
      <c r="X52" s="33"/>
      <c r="Y52" s="34"/>
      <c r="Z52" s="31">
        <f t="shared" si="9"/>
        <v>22400</v>
      </c>
      <c r="AA52" s="31">
        <f t="shared" si="10"/>
        <v>44600</v>
      </c>
    </row>
    <row r="53" spans="1:28" s="35" customFormat="1" ht="15" x14ac:dyDescent="0.25">
      <c r="A53" s="36" t="s">
        <v>70</v>
      </c>
      <c r="B53" s="31"/>
      <c r="C53" s="32"/>
      <c r="D53" s="33"/>
      <c r="E53" s="34"/>
      <c r="F53" s="33"/>
      <c r="G53" s="34"/>
      <c r="H53" s="33"/>
      <c r="I53" s="34"/>
      <c r="J53" s="33"/>
      <c r="K53" s="34"/>
      <c r="L53" s="31"/>
      <c r="M53" s="31"/>
      <c r="N53" s="33">
        <v>6650</v>
      </c>
      <c r="O53" s="34">
        <f t="shared" si="42"/>
        <v>6650</v>
      </c>
      <c r="P53" s="33">
        <v>800</v>
      </c>
      <c r="Q53" s="34">
        <f t="shared" si="39"/>
        <v>1600</v>
      </c>
      <c r="R53" s="33"/>
      <c r="S53" s="34"/>
      <c r="T53" s="33"/>
      <c r="U53" s="34"/>
      <c r="V53" s="31">
        <f t="shared" si="40"/>
        <v>7450</v>
      </c>
      <c r="W53" s="31">
        <f t="shared" si="41"/>
        <v>8250</v>
      </c>
      <c r="X53" s="33"/>
      <c r="Y53" s="34"/>
      <c r="Z53" s="31">
        <f t="shared" si="9"/>
        <v>7450</v>
      </c>
      <c r="AA53" s="31">
        <f t="shared" si="10"/>
        <v>8250</v>
      </c>
    </row>
    <row r="54" spans="1:28" s="35" customFormat="1" ht="15" x14ac:dyDescent="0.25">
      <c r="A54" s="36" t="s">
        <v>71</v>
      </c>
      <c r="B54" s="31"/>
      <c r="C54" s="32"/>
      <c r="D54" s="33"/>
      <c r="E54" s="34"/>
      <c r="F54" s="33"/>
      <c r="G54" s="34"/>
      <c r="H54" s="33"/>
      <c r="I54" s="34"/>
      <c r="J54" s="33"/>
      <c r="K54" s="34"/>
      <c r="L54" s="31"/>
      <c r="M54" s="31"/>
      <c r="N54" s="33">
        <v>6800</v>
      </c>
      <c r="O54" s="34">
        <f t="shared" si="42"/>
        <v>6800</v>
      </c>
      <c r="P54" s="33">
        <v>14300</v>
      </c>
      <c r="Q54" s="34">
        <f t="shared" si="39"/>
        <v>28600</v>
      </c>
      <c r="R54" s="33"/>
      <c r="S54" s="34"/>
      <c r="T54" s="33"/>
      <c r="U54" s="34"/>
      <c r="V54" s="31">
        <f t="shared" si="40"/>
        <v>21100</v>
      </c>
      <c r="W54" s="31">
        <f t="shared" si="41"/>
        <v>35400</v>
      </c>
      <c r="X54" s="33"/>
      <c r="Y54" s="34"/>
      <c r="Z54" s="31">
        <f t="shared" si="9"/>
        <v>21100</v>
      </c>
      <c r="AA54" s="31">
        <f t="shared" si="10"/>
        <v>35400</v>
      </c>
    </row>
    <row r="55" spans="1:28" s="35" customFormat="1" ht="15" x14ac:dyDescent="0.25">
      <c r="A55" s="36" t="s">
        <v>72</v>
      </c>
      <c r="B55" s="31"/>
      <c r="C55" s="32"/>
      <c r="D55" s="33"/>
      <c r="E55" s="34"/>
      <c r="F55" s="33"/>
      <c r="G55" s="34"/>
      <c r="H55" s="33"/>
      <c r="I55" s="34"/>
      <c r="J55" s="33"/>
      <c r="K55" s="34"/>
      <c r="L55" s="31"/>
      <c r="M55" s="31"/>
      <c r="N55" s="33">
        <v>9400</v>
      </c>
      <c r="O55" s="34">
        <f t="shared" si="42"/>
        <v>9400</v>
      </c>
      <c r="P55" s="33">
        <v>10800</v>
      </c>
      <c r="Q55" s="34">
        <f t="shared" si="39"/>
        <v>21600</v>
      </c>
      <c r="R55" s="33"/>
      <c r="S55" s="34"/>
      <c r="T55" s="33"/>
      <c r="U55" s="34"/>
      <c r="V55" s="31">
        <f t="shared" si="40"/>
        <v>20200</v>
      </c>
      <c r="W55" s="31">
        <f t="shared" si="41"/>
        <v>31000</v>
      </c>
      <c r="X55" s="33"/>
      <c r="Y55" s="34"/>
      <c r="Z55" s="31">
        <f t="shared" si="9"/>
        <v>20200</v>
      </c>
      <c r="AA55" s="31">
        <f t="shared" si="10"/>
        <v>31000</v>
      </c>
    </row>
    <row r="56" spans="1:28" s="35" customFormat="1" ht="15" x14ac:dyDescent="0.25">
      <c r="A56" s="36" t="s">
        <v>73</v>
      </c>
      <c r="B56" s="31"/>
      <c r="C56" s="32"/>
      <c r="D56" s="33"/>
      <c r="E56" s="34"/>
      <c r="F56" s="33"/>
      <c r="G56" s="34"/>
      <c r="H56" s="33"/>
      <c r="I56" s="34"/>
      <c r="J56" s="33"/>
      <c r="K56" s="34"/>
      <c r="L56" s="31"/>
      <c r="M56" s="31"/>
      <c r="N56" s="33">
        <v>8100</v>
      </c>
      <c r="O56" s="34">
        <f t="shared" si="42"/>
        <v>8100</v>
      </c>
      <c r="P56" s="33">
        <v>4000</v>
      </c>
      <c r="Q56" s="34">
        <f t="shared" si="39"/>
        <v>8000</v>
      </c>
      <c r="R56" s="33"/>
      <c r="S56" s="34"/>
      <c r="T56" s="33"/>
      <c r="U56" s="34"/>
      <c r="V56" s="31">
        <f t="shared" si="40"/>
        <v>12100</v>
      </c>
      <c r="W56" s="31">
        <f t="shared" si="41"/>
        <v>16100</v>
      </c>
      <c r="X56" s="33"/>
      <c r="Y56" s="34"/>
      <c r="Z56" s="31">
        <f t="shared" si="9"/>
        <v>12100</v>
      </c>
      <c r="AA56" s="31">
        <f t="shared" si="10"/>
        <v>16100</v>
      </c>
    </row>
    <row r="57" spans="1:28" s="35" customFormat="1" ht="15" x14ac:dyDescent="0.25">
      <c r="A57" s="36" t="s">
        <v>74</v>
      </c>
      <c r="B57" s="31"/>
      <c r="C57" s="32"/>
      <c r="D57" s="33"/>
      <c r="E57" s="34"/>
      <c r="F57" s="33"/>
      <c r="G57" s="34"/>
      <c r="H57" s="33"/>
      <c r="I57" s="34"/>
      <c r="J57" s="33"/>
      <c r="K57" s="34"/>
      <c r="L57" s="31"/>
      <c r="M57" s="31"/>
      <c r="N57" s="33">
        <v>42900</v>
      </c>
      <c r="O57" s="34">
        <f t="shared" si="42"/>
        <v>42900</v>
      </c>
      <c r="P57" s="33">
        <v>800</v>
      </c>
      <c r="Q57" s="34">
        <f t="shared" si="39"/>
        <v>1600</v>
      </c>
      <c r="R57" s="33"/>
      <c r="S57" s="34"/>
      <c r="T57" s="33"/>
      <c r="U57" s="34"/>
      <c r="V57" s="31">
        <f t="shared" si="40"/>
        <v>43700</v>
      </c>
      <c r="W57" s="31">
        <f t="shared" si="41"/>
        <v>44500</v>
      </c>
      <c r="X57" s="33"/>
      <c r="Y57" s="34"/>
      <c r="Z57" s="31">
        <f t="shared" si="9"/>
        <v>43700</v>
      </c>
      <c r="AA57" s="31">
        <f t="shared" si="10"/>
        <v>44500</v>
      </c>
    </row>
    <row r="58" spans="1:28" s="35" customFormat="1" ht="15" x14ac:dyDescent="0.25">
      <c r="A58" s="36" t="s">
        <v>75</v>
      </c>
      <c r="B58" s="31"/>
      <c r="C58" s="32"/>
      <c r="D58" s="33"/>
      <c r="E58" s="34"/>
      <c r="F58" s="33"/>
      <c r="G58" s="34"/>
      <c r="H58" s="33"/>
      <c r="I58" s="34"/>
      <c r="J58" s="33"/>
      <c r="K58" s="34"/>
      <c r="L58" s="31"/>
      <c r="M58" s="31"/>
      <c r="N58" s="33">
        <v>21600</v>
      </c>
      <c r="O58" s="34">
        <f t="shared" si="42"/>
        <v>21600</v>
      </c>
      <c r="P58" s="33">
        <v>1100</v>
      </c>
      <c r="Q58" s="34">
        <f t="shared" si="39"/>
        <v>2200</v>
      </c>
      <c r="R58" s="33"/>
      <c r="S58" s="34"/>
      <c r="T58" s="33"/>
      <c r="U58" s="34"/>
      <c r="V58" s="31">
        <f t="shared" si="40"/>
        <v>22700</v>
      </c>
      <c r="W58" s="31">
        <f t="shared" si="41"/>
        <v>23800</v>
      </c>
      <c r="X58" s="33"/>
      <c r="Y58" s="34"/>
      <c r="Z58" s="31">
        <f t="shared" si="9"/>
        <v>22700</v>
      </c>
      <c r="AA58" s="31">
        <f t="shared" si="10"/>
        <v>23800</v>
      </c>
    </row>
    <row r="59" spans="1:28" s="35" customFormat="1" ht="15" x14ac:dyDescent="0.25">
      <c r="A59" s="36" t="s">
        <v>76</v>
      </c>
      <c r="B59" s="31"/>
      <c r="C59" s="32"/>
      <c r="D59" s="33"/>
      <c r="E59" s="34"/>
      <c r="F59" s="33"/>
      <c r="G59" s="34"/>
      <c r="H59" s="33"/>
      <c r="I59" s="34"/>
      <c r="J59" s="33"/>
      <c r="K59" s="34"/>
      <c r="L59" s="31"/>
      <c r="M59" s="31"/>
      <c r="N59" s="33">
        <v>49900</v>
      </c>
      <c r="O59" s="34">
        <f t="shared" si="42"/>
        <v>49900</v>
      </c>
      <c r="P59" s="33">
        <v>7600</v>
      </c>
      <c r="Q59" s="34">
        <f t="shared" si="39"/>
        <v>15200</v>
      </c>
      <c r="R59" s="33"/>
      <c r="S59" s="34"/>
      <c r="T59" s="33"/>
      <c r="U59" s="34"/>
      <c r="V59" s="31">
        <f t="shared" si="40"/>
        <v>57500</v>
      </c>
      <c r="W59" s="31">
        <f t="shared" si="41"/>
        <v>65100</v>
      </c>
      <c r="X59" s="33"/>
      <c r="Y59" s="34"/>
      <c r="Z59" s="31">
        <f t="shared" si="9"/>
        <v>57500</v>
      </c>
      <c r="AA59" s="31">
        <f t="shared" si="10"/>
        <v>65100</v>
      </c>
    </row>
    <row r="60" spans="1:28" s="30" customFormat="1" ht="14.25" x14ac:dyDescent="0.2">
      <c r="A60" s="25" t="s">
        <v>79</v>
      </c>
      <c r="B60" s="26"/>
      <c r="C60" s="27"/>
      <c r="D60" s="28"/>
      <c r="E60" s="29"/>
      <c r="F60" s="28"/>
      <c r="G60" s="29"/>
      <c r="H60" s="28"/>
      <c r="I60" s="29"/>
      <c r="J60" s="28"/>
      <c r="K60" s="29"/>
      <c r="L60" s="26">
        <f t="shared" si="0"/>
        <v>0</v>
      </c>
      <c r="M60" s="26">
        <f t="shared" si="1"/>
        <v>0</v>
      </c>
      <c r="N60" s="28"/>
      <c r="O60" s="29"/>
      <c r="P60" s="28">
        <v>216900</v>
      </c>
      <c r="Q60" s="29">
        <f>P60*2</f>
        <v>433800</v>
      </c>
      <c r="R60" s="28"/>
      <c r="S60" s="29"/>
      <c r="T60" s="28"/>
      <c r="U60" s="29"/>
      <c r="V60" s="26">
        <f t="shared" si="2"/>
        <v>216900</v>
      </c>
      <c r="W60" s="26">
        <f t="shared" si="3"/>
        <v>433800</v>
      </c>
      <c r="X60" s="28"/>
      <c r="Y60" s="29"/>
      <c r="Z60" s="26">
        <f t="shared" si="9"/>
        <v>216900</v>
      </c>
      <c r="AA60" s="26">
        <f t="shared" si="10"/>
        <v>433800</v>
      </c>
      <c r="AB60" s="30">
        <f>RANK(Z60,$Z$6:$Z$70,0)</f>
        <v>8</v>
      </c>
    </row>
    <row r="61" spans="1:28" s="35" customFormat="1" ht="15" x14ac:dyDescent="0.25">
      <c r="A61" s="36" t="s">
        <v>77</v>
      </c>
      <c r="B61" s="31"/>
      <c r="C61" s="32"/>
      <c r="D61" s="33"/>
      <c r="E61" s="34"/>
      <c r="F61" s="33"/>
      <c r="G61" s="34"/>
      <c r="H61" s="33"/>
      <c r="I61" s="34"/>
      <c r="J61" s="33"/>
      <c r="K61" s="34"/>
      <c r="L61" s="31"/>
      <c r="M61" s="31"/>
      <c r="N61" s="33"/>
      <c r="O61" s="34"/>
      <c r="P61" s="33">
        <v>216900</v>
      </c>
      <c r="Q61" s="34">
        <f>P61*2</f>
        <v>433800</v>
      </c>
      <c r="R61" s="33"/>
      <c r="S61" s="34"/>
      <c r="T61" s="33"/>
      <c r="U61" s="34"/>
      <c r="V61" s="31">
        <f t="shared" ref="V61" si="43">N61+P61+R61+T61</f>
        <v>216900</v>
      </c>
      <c r="W61" s="31">
        <f t="shared" ref="W61" si="44">O61+Q61+S61+U61</f>
        <v>433800</v>
      </c>
      <c r="X61" s="33"/>
      <c r="Y61" s="34"/>
      <c r="Z61" s="31">
        <f t="shared" si="9"/>
        <v>216900</v>
      </c>
      <c r="AA61" s="31">
        <f t="shared" si="10"/>
        <v>433800</v>
      </c>
    </row>
    <row r="62" spans="1:28" ht="15" x14ac:dyDescent="0.2">
      <c r="A62" s="8" t="s">
        <v>9</v>
      </c>
      <c r="B62" s="18"/>
      <c r="C62" s="20"/>
      <c r="D62" s="9"/>
      <c r="E62" s="10"/>
      <c r="F62" s="9"/>
      <c r="G62" s="10"/>
      <c r="H62" s="9"/>
      <c r="I62" s="10"/>
      <c r="J62" s="9"/>
      <c r="K62" s="10"/>
      <c r="L62" s="18">
        <f t="shared" si="0"/>
        <v>0</v>
      </c>
      <c r="M62" s="18">
        <f t="shared" si="1"/>
        <v>0</v>
      </c>
      <c r="N62" s="9"/>
      <c r="O62" s="10"/>
      <c r="P62" s="9"/>
      <c r="Q62" s="10"/>
      <c r="R62" s="9"/>
      <c r="S62" s="10"/>
      <c r="T62" s="9"/>
      <c r="U62" s="10"/>
      <c r="V62" s="18">
        <f t="shared" si="2"/>
        <v>0</v>
      </c>
      <c r="W62" s="18">
        <f t="shared" si="3"/>
        <v>0</v>
      </c>
      <c r="X62" s="9"/>
      <c r="Y62" s="10"/>
      <c r="Z62" s="18">
        <f t="shared" si="9"/>
        <v>0</v>
      </c>
      <c r="AA62" s="18">
        <f t="shared" si="10"/>
        <v>0</v>
      </c>
      <c r="AB62">
        <f>RANK(Z62,$Z$6:$Z$70,0)</f>
        <v>53</v>
      </c>
    </row>
    <row r="63" spans="1:28" s="30" customFormat="1" ht="14.25" x14ac:dyDescent="0.2">
      <c r="A63" s="25" t="s">
        <v>84</v>
      </c>
      <c r="B63" s="26"/>
      <c r="C63" s="27"/>
      <c r="D63" s="28"/>
      <c r="E63" s="29"/>
      <c r="F63" s="28"/>
      <c r="G63" s="29"/>
      <c r="H63" s="28"/>
      <c r="I63" s="29"/>
      <c r="J63" s="28"/>
      <c r="K63" s="29"/>
      <c r="L63" s="26">
        <f t="shared" si="0"/>
        <v>0</v>
      </c>
      <c r="M63" s="26">
        <f t="shared" si="1"/>
        <v>0</v>
      </c>
      <c r="N63" s="28"/>
      <c r="O63" s="29"/>
      <c r="P63" s="28"/>
      <c r="Q63" s="29"/>
      <c r="R63" s="28"/>
      <c r="S63" s="29"/>
      <c r="T63" s="28">
        <v>168500</v>
      </c>
      <c r="U63" s="29">
        <f>T63*2</f>
        <v>337000</v>
      </c>
      <c r="V63" s="26">
        <f t="shared" si="2"/>
        <v>168500</v>
      </c>
      <c r="W63" s="26">
        <f t="shared" si="3"/>
        <v>337000</v>
      </c>
      <c r="X63" s="28"/>
      <c r="Y63" s="29"/>
      <c r="Z63" s="26">
        <f t="shared" si="9"/>
        <v>168500</v>
      </c>
      <c r="AA63" s="26">
        <f t="shared" si="10"/>
        <v>337000</v>
      </c>
      <c r="AB63" s="30">
        <f>RANK(Z63,$Z$6:$Z$70,0)</f>
        <v>13</v>
      </c>
    </row>
    <row r="64" spans="1:28" s="35" customFormat="1" ht="15" x14ac:dyDescent="0.25">
      <c r="A64" s="36" t="s">
        <v>85</v>
      </c>
      <c r="B64" s="31"/>
      <c r="C64" s="32"/>
      <c r="D64" s="33"/>
      <c r="E64" s="34"/>
      <c r="F64" s="33"/>
      <c r="G64" s="34"/>
      <c r="H64" s="33"/>
      <c r="I64" s="34"/>
      <c r="J64" s="33"/>
      <c r="K64" s="34"/>
      <c r="L64" s="31"/>
      <c r="M64" s="31"/>
      <c r="N64" s="33"/>
      <c r="O64" s="34"/>
      <c r="P64" s="33"/>
      <c r="Q64" s="34"/>
      <c r="R64" s="33"/>
      <c r="S64" s="34"/>
      <c r="T64" s="33">
        <v>168500</v>
      </c>
      <c r="U64" s="34">
        <f>T64*2</f>
        <v>337000</v>
      </c>
      <c r="V64" s="31">
        <f t="shared" ref="V64" si="45">N64+P64+R64+T64</f>
        <v>168500</v>
      </c>
      <c r="W64" s="31">
        <f t="shared" ref="W64" si="46">O64+Q64+S64+U64</f>
        <v>337000</v>
      </c>
      <c r="X64" s="33"/>
      <c r="Y64" s="34"/>
      <c r="Z64" s="31">
        <f t="shared" si="9"/>
        <v>168500</v>
      </c>
      <c r="AA64" s="31">
        <f t="shared" si="10"/>
        <v>337000</v>
      </c>
    </row>
    <row r="65" spans="1:28" ht="15" x14ac:dyDescent="0.2">
      <c r="A65" s="8" t="s">
        <v>10</v>
      </c>
      <c r="B65" s="18"/>
      <c r="C65" s="20"/>
      <c r="D65" s="9"/>
      <c r="E65" s="10"/>
      <c r="F65" s="9"/>
      <c r="G65" s="10"/>
      <c r="H65" s="9"/>
      <c r="I65" s="10"/>
      <c r="J65" s="9"/>
      <c r="K65" s="10"/>
      <c r="L65" s="18">
        <f t="shared" si="0"/>
        <v>0</v>
      </c>
      <c r="M65" s="18">
        <f t="shared" si="1"/>
        <v>0</v>
      </c>
      <c r="N65" s="9"/>
      <c r="O65" s="10"/>
      <c r="P65" s="9"/>
      <c r="Q65" s="10"/>
      <c r="R65" s="9"/>
      <c r="S65" s="10"/>
      <c r="T65" s="9"/>
      <c r="U65" s="10"/>
      <c r="V65" s="18">
        <f t="shared" si="2"/>
        <v>0</v>
      </c>
      <c r="W65" s="18">
        <f t="shared" si="3"/>
        <v>0</v>
      </c>
      <c r="X65" s="9"/>
      <c r="Y65" s="10"/>
      <c r="Z65" s="18">
        <f t="shared" si="9"/>
        <v>0</v>
      </c>
      <c r="AA65" s="18">
        <f t="shared" si="10"/>
        <v>0</v>
      </c>
      <c r="AB65">
        <f>RANK(Z65,$Z$6:$Z$70,0)</f>
        <v>53</v>
      </c>
    </row>
    <row r="66" spans="1:28" ht="15" x14ac:dyDescent="0.2">
      <c r="A66" s="8" t="s">
        <v>11</v>
      </c>
      <c r="B66" s="18"/>
      <c r="C66" s="20"/>
      <c r="D66" s="9"/>
      <c r="E66" s="10"/>
      <c r="F66" s="9"/>
      <c r="G66" s="10"/>
      <c r="H66" s="9"/>
      <c r="I66" s="10"/>
      <c r="J66" s="9"/>
      <c r="K66" s="10"/>
      <c r="L66" s="18">
        <f t="shared" si="0"/>
        <v>0</v>
      </c>
      <c r="M66" s="18">
        <f t="shared" si="1"/>
        <v>0</v>
      </c>
      <c r="N66" s="9"/>
      <c r="O66" s="10"/>
      <c r="P66" s="9"/>
      <c r="Q66" s="10"/>
      <c r="R66" s="9"/>
      <c r="S66" s="10"/>
      <c r="T66" s="9"/>
      <c r="U66" s="10"/>
      <c r="V66" s="18">
        <f t="shared" si="2"/>
        <v>0</v>
      </c>
      <c r="W66" s="18">
        <f t="shared" si="3"/>
        <v>0</v>
      </c>
      <c r="X66" s="9"/>
      <c r="Y66" s="10"/>
      <c r="Z66" s="18">
        <f t="shared" si="9"/>
        <v>0</v>
      </c>
      <c r="AA66" s="18">
        <f t="shared" si="10"/>
        <v>0</v>
      </c>
      <c r="AB66">
        <f>RANK(Z66,$Z$6:$Z$70,0)</f>
        <v>53</v>
      </c>
    </row>
    <row r="67" spans="1:28" ht="15" x14ac:dyDescent="0.2">
      <c r="A67" s="8" t="s">
        <v>12</v>
      </c>
      <c r="B67" s="18"/>
      <c r="C67" s="20"/>
      <c r="D67" s="9"/>
      <c r="E67" s="10"/>
      <c r="F67" s="9"/>
      <c r="G67" s="10"/>
      <c r="H67" s="9"/>
      <c r="I67" s="10"/>
      <c r="J67" s="9"/>
      <c r="K67" s="10"/>
      <c r="L67" s="18">
        <f t="shared" si="0"/>
        <v>0</v>
      </c>
      <c r="M67" s="18">
        <f t="shared" si="1"/>
        <v>0</v>
      </c>
      <c r="N67" s="9"/>
      <c r="O67" s="10"/>
      <c r="P67" s="9"/>
      <c r="Q67" s="10"/>
      <c r="R67" s="9"/>
      <c r="S67" s="10"/>
      <c r="T67" s="9"/>
      <c r="U67" s="10"/>
      <c r="V67" s="18">
        <f t="shared" si="2"/>
        <v>0</v>
      </c>
      <c r="W67" s="18">
        <f t="shared" si="3"/>
        <v>0</v>
      </c>
      <c r="X67" s="9"/>
      <c r="Y67" s="10"/>
      <c r="Z67" s="18">
        <f t="shared" si="9"/>
        <v>0</v>
      </c>
      <c r="AA67" s="18">
        <f t="shared" si="10"/>
        <v>0</v>
      </c>
      <c r="AB67">
        <f>RANK(Z67,$Z$6:$Z$70,0)</f>
        <v>53</v>
      </c>
    </row>
    <row r="68" spans="1:28" s="30" customFormat="1" ht="14.25" x14ac:dyDescent="0.2">
      <c r="A68" s="25" t="s">
        <v>64</v>
      </c>
      <c r="B68" s="26"/>
      <c r="C68" s="27"/>
      <c r="D68" s="28"/>
      <c r="E68" s="29"/>
      <c r="F68" s="28"/>
      <c r="G68" s="29"/>
      <c r="H68" s="28">
        <v>101500</v>
      </c>
      <c r="I68" s="29">
        <f>H68</f>
        <v>101500</v>
      </c>
      <c r="J68" s="28"/>
      <c r="K68" s="29"/>
      <c r="L68" s="26">
        <f t="shared" si="0"/>
        <v>101500</v>
      </c>
      <c r="M68" s="26">
        <f t="shared" si="1"/>
        <v>101500</v>
      </c>
      <c r="N68" s="28"/>
      <c r="O68" s="29"/>
      <c r="P68" s="28"/>
      <c r="Q68" s="29"/>
      <c r="R68" s="28"/>
      <c r="S68" s="29"/>
      <c r="T68" s="28"/>
      <c r="U68" s="29"/>
      <c r="V68" s="26">
        <f t="shared" si="2"/>
        <v>0</v>
      </c>
      <c r="W68" s="26">
        <f t="shared" si="3"/>
        <v>0</v>
      </c>
      <c r="X68" s="28"/>
      <c r="Y68" s="29"/>
      <c r="Z68" s="26">
        <f t="shared" si="9"/>
        <v>101500</v>
      </c>
      <c r="AA68" s="26">
        <f t="shared" si="10"/>
        <v>101500</v>
      </c>
      <c r="AB68" s="30">
        <f>RANK(Z68,$Z$6:$Z$70,0)</f>
        <v>20</v>
      </c>
    </row>
    <row r="69" spans="1:28" s="36" customFormat="1" ht="15" x14ac:dyDescent="0.25">
      <c r="A69" s="36" t="s">
        <v>61</v>
      </c>
      <c r="B69" s="31"/>
      <c r="C69" s="32"/>
      <c r="H69" s="33">
        <v>101500</v>
      </c>
      <c r="I69" s="33">
        <f>H69</f>
        <v>101500</v>
      </c>
      <c r="L69" s="31">
        <f t="shared" ref="L69" si="47">D69+F69+H69+J69</f>
        <v>101500</v>
      </c>
      <c r="M69" s="31">
        <f t="shared" ref="M69" si="48">E69+G69+I69+K69</f>
        <v>101500</v>
      </c>
      <c r="V69" s="31">
        <f t="shared" ref="V69" si="49">N69+P69+R69+T69</f>
        <v>0</v>
      </c>
      <c r="W69" s="31">
        <f t="shared" ref="W69" si="50">O69+Q69+S69+U69</f>
        <v>0</v>
      </c>
      <c r="Z69" s="31">
        <f t="shared" si="9"/>
        <v>101500</v>
      </c>
      <c r="AA69" s="31">
        <f t="shared" si="10"/>
        <v>101500</v>
      </c>
    </row>
    <row r="70" spans="1:28" ht="15" x14ac:dyDescent="0.2">
      <c r="A70" s="8" t="s">
        <v>13</v>
      </c>
      <c r="B70" s="18"/>
      <c r="C70" s="20"/>
      <c r="D70" s="9"/>
      <c r="E70" s="10"/>
      <c r="F70" s="9"/>
      <c r="G70" s="10"/>
      <c r="H70" s="9"/>
      <c r="I70" s="10"/>
      <c r="J70" s="9"/>
      <c r="K70" s="10"/>
      <c r="L70" s="18">
        <f t="shared" si="0"/>
        <v>0</v>
      </c>
      <c r="M70" s="18">
        <f t="shared" si="1"/>
        <v>0</v>
      </c>
      <c r="N70" s="9"/>
      <c r="O70" s="10"/>
      <c r="P70" s="9"/>
      <c r="Q70" s="10"/>
      <c r="R70" s="9"/>
      <c r="S70" s="10"/>
      <c r="T70" s="9"/>
      <c r="U70" s="10"/>
      <c r="V70" s="18">
        <f t="shared" si="2"/>
        <v>0</v>
      </c>
      <c r="W70" s="18">
        <f t="shared" si="3"/>
        <v>0</v>
      </c>
      <c r="X70" s="9"/>
      <c r="Y70" s="10"/>
      <c r="Z70" s="18">
        <f t="shared" si="9"/>
        <v>0</v>
      </c>
      <c r="AA70" s="18">
        <f t="shared" si="10"/>
        <v>0</v>
      </c>
      <c r="AB70">
        <f>RANK(Z70,$Z$6:$Z$70,0)</f>
        <v>53</v>
      </c>
    </row>
    <row r="71" spans="1:28" ht="14.25" x14ac:dyDescent="0.2">
      <c r="A71" s="11" t="s">
        <v>14</v>
      </c>
      <c r="B71" s="19">
        <f t="shared" ref="B71:AA71" si="51">B6+B7+B8+B14+B25+B26+B27+B28+B29+B30+B32+B34+B35+B48+B50+B60+B62+B63+B65+B66+B67+B68+B70</f>
        <v>330100</v>
      </c>
      <c r="C71" s="19">
        <f t="shared" si="51"/>
        <v>330100</v>
      </c>
      <c r="D71" s="12">
        <f t="shared" si="51"/>
        <v>85200</v>
      </c>
      <c r="E71" s="12">
        <f t="shared" si="51"/>
        <v>85200</v>
      </c>
      <c r="F71" s="12">
        <f t="shared" si="51"/>
        <v>52100</v>
      </c>
      <c r="G71" s="12">
        <f t="shared" si="51"/>
        <v>52100</v>
      </c>
      <c r="H71" s="12">
        <f t="shared" si="51"/>
        <v>1038640</v>
      </c>
      <c r="I71" s="12">
        <f t="shared" si="51"/>
        <v>1038640</v>
      </c>
      <c r="J71" s="12">
        <f t="shared" si="51"/>
        <v>823395.88</v>
      </c>
      <c r="K71" s="12">
        <f t="shared" si="51"/>
        <v>823395.88</v>
      </c>
      <c r="L71" s="19">
        <f t="shared" si="51"/>
        <v>1999335.88</v>
      </c>
      <c r="M71" s="19">
        <f t="shared" si="51"/>
        <v>1999335.88</v>
      </c>
      <c r="N71" s="12">
        <f t="shared" si="51"/>
        <v>390189.6</v>
      </c>
      <c r="O71" s="12">
        <f t="shared" si="51"/>
        <v>390189.6</v>
      </c>
      <c r="P71" s="12">
        <f t="shared" si="51"/>
        <v>290278.40000000002</v>
      </c>
      <c r="Q71" s="12">
        <f t="shared" si="51"/>
        <v>580556.80000000005</v>
      </c>
      <c r="R71" s="12">
        <f t="shared" si="51"/>
        <v>661762.76</v>
      </c>
      <c r="S71" s="12">
        <f t="shared" si="51"/>
        <v>1323525.52</v>
      </c>
      <c r="T71" s="12">
        <f t="shared" si="51"/>
        <v>294220</v>
      </c>
      <c r="U71" s="12">
        <f t="shared" si="51"/>
        <v>588440</v>
      </c>
      <c r="V71" s="19">
        <f t="shared" si="51"/>
        <v>1636450.76</v>
      </c>
      <c r="W71" s="19">
        <f t="shared" si="51"/>
        <v>2882711.92</v>
      </c>
      <c r="X71" s="12">
        <f t="shared" si="51"/>
        <v>1200</v>
      </c>
      <c r="Y71" s="12">
        <f t="shared" si="51"/>
        <v>2400</v>
      </c>
      <c r="Z71" s="19">
        <f t="shared" si="51"/>
        <v>3967086.6399999997</v>
      </c>
      <c r="AA71" s="19">
        <f t="shared" si="51"/>
        <v>5214547.8</v>
      </c>
    </row>
    <row r="72" spans="1:28" x14ac:dyDescent="0.2">
      <c r="B72" s="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28" x14ac:dyDescent="0.2"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4"/>
    </row>
  </sheetData>
  <mergeCells count="15">
    <mergeCell ref="Z4:AA4"/>
    <mergeCell ref="B2:M2"/>
    <mergeCell ref="B4:C4"/>
    <mergeCell ref="A4:A5"/>
    <mergeCell ref="D4:E4"/>
    <mergeCell ref="F4:G4"/>
    <mergeCell ref="H4:I4"/>
    <mergeCell ref="J4:K4"/>
    <mergeCell ref="N4:O4"/>
    <mergeCell ref="P4:Q4"/>
    <mergeCell ref="R4:S4"/>
    <mergeCell ref="T4:U4"/>
    <mergeCell ref="X4:Y4"/>
    <mergeCell ref="L4:M4"/>
    <mergeCell ref="V4:W4"/>
  </mergeCells>
  <pageMargins left="0.11811023622047245" right="0.11811023622047245" top="0.39370078740157483" bottom="0.39370078740157483" header="0.31496062992125984" footer="0.31496062992125984"/>
  <pageSetup paperSize="9" scale="71" orientation="landscape" r:id="rId1"/>
  <colBreaks count="1" manualBreakCount="1">
    <brk id="13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районы</vt:lpstr>
      <vt:lpstr>районы!Заголовки_для_печати</vt:lpstr>
      <vt:lpstr>районы!Область_печати</vt:lpstr>
    </vt:vector>
  </TitlesOfParts>
  <Company>IBS-Borlas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FK</dc:creator>
  <cp:lastModifiedBy>Морозкина Т.Ю.</cp:lastModifiedBy>
  <cp:lastPrinted>2021-05-27T08:30:52Z</cp:lastPrinted>
  <dcterms:created xsi:type="dcterms:W3CDTF">2009-11-19T10:40:57Z</dcterms:created>
  <dcterms:modified xsi:type="dcterms:W3CDTF">2024-05-29T08:51:48Z</dcterms:modified>
</cp:coreProperties>
</file>